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butorac-kusic\Desktop\PNY UFD30\2025. - Kraj godine\"/>
    </mc:Choice>
  </mc:AlternateContent>
  <bookViews>
    <workbookView xWindow="0" yWindow="0" windowWidth="2364" windowHeight="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E328" i="9"/>
  <c r="B328" i="9" s="1"/>
  <c r="H327" i="9"/>
  <c r="G327" i="9"/>
  <c r="F327" i="9"/>
  <c r="H326" i="9"/>
  <c r="G326" i="9"/>
  <c r="F326" i="9"/>
  <c r="H325" i="9"/>
  <c r="G325" i="9"/>
  <c r="F325" i="9"/>
  <c r="E325" i="9"/>
  <c r="B325" i="9"/>
  <c r="H324" i="9"/>
  <c r="G324" i="9"/>
  <c r="F324" i="9"/>
  <c r="H323" i="9"/>
  <c r="G323" i="9"/>
  <c r="F323" i="9"/>
  <c r="B323" i="9" s="1"/>
  <c r="E323" i="9"/>
  <c r="H322" i="9"/>
  <c r="G322" i="9"/>
  <c r="F322" i="9"/>
  <c r="H321" i="9"/>
  <c r="G321" i="9"/>
  <c r="F321" i="9"/>
  <c r="H320" i="9"/>
  <c r="G320" i="9"/>
  <c r="F320" i="9"/>
  <c r="H319" i="9"/>
  <c r="G319" i="9"/>
  <c r="F319" i="9"/>
  <c r="H318" i="9"/>
  <c r="G318" i="9"/>
  <c r="F318" i="9"/>
  <c r="E318" i="9"/>
  <c r="B318" i="9" s="1"/>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c r="H304" i="9"/>
  <c r="G304" i="9"/>
  <c r="E304" i="9" s="1"/>
  <c r="B304" i="9" s="1"/>
  <c r="F304" i="9"/>
  <c r="H303" i="9"/>
  <c r="E303" i="9" s="1"/>
  <c r="G303" i="9"/>
  <c r="F303" i="9"/>
  <c r="F302" i="9"/>
  <c r="F301" i="9"/>
  <c r="F300" i="9"/>
  <c r="F299" i="9"/>
  <c r="F297" i="9"/>
  <c r="L296" i="9"/>
  <c r="F296" i="9" s="1"/>
  <c r="H296" i="9"/>
  <c r="F295" i="9"/>
  <c r="I294" i="9"/>
  <c r="H294" i="9"/>
  <c r="F294" i="9"/>
  <c r="E293" i="9"/>
  <c r="M292" i="9"/>
  <c r="F292" i="9" s="1"/>
  <c r="B292" i="9" s="1"/>
  <c r="L292" i="9"/>
  <c r="E292" i="9"/>
  <c r="M291" i="9"/>
  <c r="L291" i="9"/>
  <c r="F291" i="9"/>
  <c r="E291" i="9"/>
  <c r="B291" i="9" s="1"/>
  <c r="M290" i="9"/>
  <c r="F290" i="9" s="1"/>
  <c r="L290" i="9"/>
  <c r="E290" i="9"/>
  <c r="M289" i="9"/>
  <c r="L289" i="9"/>
  <c r="F289" i="9" s="1"/>
  <c r="E289" i="9"/>
  <c r="B289" i="9" s="1"/>
  <c r="M288" i="9"/>
  <c r="L288" i="9"/>
  <c r="F288" i="9" s="1"/>
  <c r="B288" i="9" s="1"/>
  <c r="E288" i="9"/>
  <c r="M287" i="9"/>
  <c r="L287" i="9"/>
  <c r="F287" i="9" s="1"/>
  <c r="E287" i="9"/>
  <c r="M286" i="9"/>
  <c r="L286" i="9"/>
  <c r="F286" i="9"/>
  <c r="B286" i="9" s="1"/>
  <c r="E286" i="9"/>
  <c r="M285" i="9"/>
  <c r="L285" i="9"/>
  <c r="F285" i="9" s="1"/>
  <c r="B285" i="9" s="1"/>
  <c r="E285" i="9"/>
  <c r="M284" i="9"/>
  <c r="F284" i="9" s="1"/>
  <c r="B284" i="9" s="1"/>
  <c r="L284" i="9"/>
  <c r="E284" i="9"/>
  <c r="M283" i="9"/>
  <c r="L283" i="9"/>
  <c r="F283" i="9"/>
  <c r="E283" i="9"/>
  <c r="B283" i="9" s="1"/>
  <c r="M282" i="9"/>
  <c r="F282" i="9" s="1"/>
  <c r="L282" i="9"/>
  <c r="E282" i="9"/>
  <c r="M281" i="9"/>
  <c r="L281" i="9"/>
  <c r="F281" i="9" s="1"/>
  <c r="E281" i="9"/>
  <c r="M280" i="9"/>
  <c r="L280" i="9"/>
  <c r="F280" i="9" s="1"/>
  <c r="E280" i="9"/>
  <c r="B280" i="9" s="1"/>
  <c r="M279" i="9"/>
  <c r="L279" i="9"/>
  <c r="F279" i="9" s="1"/>
  <c r="E279" i="9"/>
  <c r="B279" i="9" s="1"/>
  <c r="M278" i="9"/>
  <c r="L278" i="9"/>
  <c r="F278" i="9"/>
  <c r="B278" i="9" s="1"/>
  <c r="E278" i="9"/>
  <c r="M277" i="9"/>
  <c r="L277" i="9"/>
  <c r="F277" i="9" s="1"/>
  <c r="B277" i="9" s="1"/>
  <c r="E277" i="9"/>
  <c r="M276" i="9"/>
  <c r="L276" i="9"/>
  <c r="F276" i="9"/>
  <c r="B276" i="9" s="1"/>
  <c r="E276" i="9"/>
  <c r="M275" i="9"/>
  <c r="L275" i="9"/>
  <c r="F275" i="9"/>
  <c r="E275" i="9"/>
  <c r="B275" i="9" s="1"/>
  <c r="M274" i="9"/>
  <c r="F274" i="9" s="1"/>
  <c r="L274" i="9"/>
  <c r="E274" i="9"/>
  <c r="M273" i="9"/>
  <c r="L273" i="9"/>
  <c r="F273" i="9" s="1"/>
  <c r="E273" i="9"/>
  <c r="M272" i="9"/>
  <c r="L272" i="9"/>
  <c r="E272" i="9"/>
  <c r="M271" i="9"/>
  <c r="L271" i="9"/>
  <c r="F271" i="9" s="1"/>
  <c r="E271" i="9"/>
  <c r="B271" i="9" s="1"/>
  <c r="M270" i="9"/>
  <c r="L270" i="9"/>
  <c r="F270" i="9" s="1"/>
  <c r="B270" i="9" s="1"/>
  <c r="E270" i="9"/>
  <c r="M269" i="9"/>
  <c r="L269" i="9"/>
  <c r="F269" i="9" s="1"/>
  <c r="B269" i="9" s="1"/>
  <c r="E269" i="9"/>
  <c r="M268" i="9"/>
  <c r="L268" i="9"/>
  <c r="F268" i="9"/>
  <c r="B268" i="9" s="1"/>
  <c r="E268" i="9"/>
  <c r="M267" i="9"/>
  <c r="L267" i="9"/>
  <c r="F267" i="9"/>
  <c r="E267" i="9"/>
  <c r="B267" i="9" s="1"/>
  <c r="M266" i="9"/>
  <c r="F266" i="9" s="1"/>
  <c r="L266" i="9"/>
  <c r="E266" i="9"/>
  <c r="M265" i="9"/>
  <c r="L265" i="9"/>
  <c r="E265" i="9"/>
  <c r="M264" i="9"/>
  <c r="L264" i="9"/>
  <c r="E264" i="9"/>
  <c r="M263" i="9"/>
  <c r="L263" i="9"/>
  <c r="F263" i="9" s="1"/>
  <c r="E263" i="9"/>
  <c r="M262" i="9"/>
  <c r="L262" i="9"/>
  <c r="F262" i="9"/>
  <c r="B262" i="9" s="1"/>
  <c r="E262" i="9"/>
  <c r="M261" i="9"/>
  <c r="L261" i="9"/>
  <c r="F261" i="9" s="1"/>
  <c r="B261" i="9" s="1"/>
  <c r="E261" i="9"/>
  <c r="M260" i="9"/>
  <c r="F260" i="9" s="1"/>
  <c r="B260" i="9" s="1"/>
  <c r="L260" i="9"/>
  <c r="E260" i="9"/>
  <c r="M259" i="9"/>
  <c r="L259" i="9"/>
  <c r="F259" i="9"/>
  <c r="E259" i="9"/>
  <c r="B259" i="9" s="1"/>
  <c r="M258" i="9"/>
  <c r="F258" i="9" s="1"/>
  <c r="L258" i="9"/>
  <c r="E258" i="9"/>
  <c r="M257" i="9"/>
  <c r="L257" i="9"/>
  <c r="E257" i="9"/>
  <c r="M256" i="9"/>
  <c r="L256" i="9"/>
  <c r="F256" i="9" s="1"/>
  <c r="E256" i="9"/>
  <c r="M255" i="9"/>
  <c r="L255" i="9"/>
  <c r="F255" i="9" s="1"/>
  <c r="E255" i="9"/>
  <c r="M254" i="9"/>
  <c r="L254" i="9"/>
  <c r="F254" i="9"/>
  <c r="B254" i="9" s="1"/>
  <c r="E254" i="9"/>
  <c r="M253" i="9"/>
  <c r="L253" i="9"/>
  <c r="F253" i="9" s="1"/>
  <c r="B253" i="9" s="1"/>
  <c r="E253" i="9"/>
  <c r="M252" i="9"/>
  <c r="F252" i="9" s="1"/>
  <c r="B252" i="9" s="1"/>
  <c r="L252" i="9"/>
  <c r="E252" i="9"/>
  <c r="M251" i="9"/>
  <c r="L251" i="9"/>
  <c r="F251" i="9"/>
  <c r="E251" i="9"/>
  <c r="B251" i="9" s="1"/>
  <c r="M250" i="9"/>
  <c r="F250" i="9" s="1"/>
  <c r="B250" i="9" s="1"/>
  <c r="L250" i="9"/>
  <c r="E250" i="9"/>
  <c r="M249" i="9"/>
  <c r="L249" i="9"/>
  <c r="E249" i="9"/>
  <c r="M248" i="9"/>
  <c r="L248" i="9"/>
  <c r="F248" i="9" s="1"/>
  <c r="E248" i="9"/>
  <c r="B248" i="9" s="1"/>
  <c r="M247" i="9"/>
  <c r="L247" i="9"/>
  <c r="F247" i="9" s="1"/>
  <c r="E247" i="9"/>
  <c r="M246" i="9"/>
  <c r="L246" i="9"/>
  <c r="F246" i="9" s="1"/>
  <c r="B246" i="9" s="1"/>
  <c r="E246" i="9"/>
  <c r="M245" i="9"/>
  <c r="L245" i="9"/>
  <c r="F245" i="9" s="1"/>
  <c r="B245" i="9" s="1"/>
  <c r="E245" i="9"/>
  <c r="M244" i="9"/>
  <c r="F244" i="9" s="1"/>
  <c r="B244" i="9" s="1"/>
  <c r="L244" i="9"/>
  <c r="E244" i="9"/>
  <c r="M243" i="9"/>
  <c r="L243" i="9"/>
  <c r="E243" i="9"/>
  <c r="M242" i="9"/>
  <c r="F242" i="9" s="1"/>
  <c r="L242" i="9"/>
  <c r="E242" i="9"/>
  <c r="M241" i="9"/>
  <c r="L241" i="9"/>
  <c r="E241" i="9"/>
  <c r="M240" i="9"/>
  <c r="L240" i="9"/>
  <c r="E240" i="9"/>
  <c r="M239" i="9"/>
  <c r="L239" i="9"/>
  <c r="E239" i="9"/>
  <c r="M238" i="9"/>
  <c r="L238" i="9"/>
  <c r="E238" i="9"/>
  <c r="M237" i="9"/>
  <c r="L237" i="9"/>
  <c r="E237" i="9"/>
  <c r="M236" i="9"/>
  <c r="L236" i="9"/>
  <c r="E236" i="9"/>
  <c r="M235" i="9"/>
  <c r="L235" i="9"/>
  <c r="F235" i="9"/>
  <c r="E235" i="9"/>
  <c r="B235" i="9" s="1"/>
  <c r="M234" i="9"/>
  <c r="F234" i="9" s="1"/>
  <c r="L234" i="9"/>
  <c r="E234" i="9"/>
  <c r="M233" i="9"/>
  <c r="L233" i="9"/>
  <c r="E233" i="9"/>
  <c r="M232" i="9"/>
  <c r="L232" i="9"/>
  <c r="E232" i="9"/>
  <c r="M231" i="9"/>
  <c r="L231" i="9"/>
  <c r="F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G196" i="9"/>
  <c r="E196" i="9" s="1"/>
  <c r="B196" i="9" s="1"/>
  <c r="F196" i="9"/>
  <c r="F195" i="9"/>
  <c r="F194" i="9"/>
  <c r="F193" i="9"/>
  <c r="F192" i="9"/>
  <c r="F191" i="9"/>
  <c r="F190" i="9"/>
  <c r="F189" i="9"/>
  <c r="F188" i="9"/>
  <c r="F187" i="9"/>
  <c r="G186" i="9"/>
  <c r="E186" i="9" s="1"/>
  <c r="B186" i="9" s="1"/>
  <c r="F186" i="9"/>
  <c r="F185" i="9"/>
  <c r="F184" i="9"/>
  <c r="F183" i="9"/>
  <c r="F182" i="9"/>
  <c r="F181" i="9"/>
  <c r="F180" i="9"/>
  <c r="F179" i="9"/>
  <c r="F178" i="9"/>
  <c r="F177" i="9"/>
  <c r="F176" i="9"/>
  <c r="G175" i="9"/>
  <c r="E175" i="9" s="1"/>
  <c r="B175" i="9" s="1"/>
  <c r="F175" i="9"/>
  <c r="F174" i="9"/>
  <c r="H173" i="9"/>
  <c r="G173" i="9"/>
  <c r="F173" i="9"/>
  <c r="H172" i="9"/>
  <c r="G172" i="9"/>
  <c r="F172" i="9"/>
  <c r="E172" i="9"/>
  <c r="B172" i="9" s="1"/>
  <c r="H171" i="9"/>
  <c r="E171" i="9" s="1"/>
  <c r="G171" i="9"/>
  <c r="F171" i="9"/>
  <c r="H170" i="9"/>
  <c r="G170" i="9"/>
  <c r="E170" i="9" s="1"/>
  <c r="B170" i="9" s="1"/>
  <c r="F170" i="9"/>
  <c r="H169" i="9"/>
  <c r="G169" i="9"/>
  <c r="F169" i="9"/>
  <c r="E169" i="9"/>
  <c r="B169" i="9"/>
  <c r="H168" i="9"/>
  <c r="G168" i="9"/>
  <c r="F168" i="9"/>
  <c r="E168" i="9"/>
  <c r="B168" i="9" s="1"/>
  <c r="H167" i="9"/>
  <c r="G167" i="9"/>
  <c r="E167" i="9" s="1"/>
  <c r="F167" i="9"/>
  <c r="B167" i="9"/>
  <c r="H166" i="9"/>
  <c r="G166" i="9"/>
  <c r="E166" i="9" s="1"/>
  <c r="F166" i="9"/>
  <c r="B166" i="9"/>
  <c r="H165" i="9"/>
  <c r="G165" i="9"/>
  <c r="F165" i="9"/>
  <c r="H164" i="9"/>
  <c r="G164" i="9"/>
  <c r="F164" i="9"/>
  <c r="E164" i="9"/>
  <c r="B164" i="9" s="1"/>
  <c r="H163" i="9"/>
  <c r="E163" i="9" s="1"/>
  <c r="G163" i="9"/>
  <c r="F163" i="9"/>
  <c r="H162" i="9"/>
  <c r="G162" i="9"/>
  <c r="E162" i="9" s="1"/>
  <c r="B162" i="9" s="1"/>
  <c r="F162" i="9"/>
  <c r="H161" i="9"/>
  <c r="G161" i="9"/>
  <c r="F161" i="9"/>
  <c r="E161" i="9"/>
  <c r="B161" i="9" s="1"/>
  <c r="H160" i="9"/>
  <c r="G160" i="9"/>
  <c r="F160" i="9"/>
  <c r="E160" i="9"/>
  <c r="B160" i="9" s="1"/>
  <c r="H159" i="9"/>
  <c r="G159" i="9"/>
  <c r="E159" i="9" s="1"/>
  <c r="F159" i="9"/>
  <c r="B159" i="9" s="1"/>
  <c r="H158" i="9"/>
  <c r="G158" i="9"/>
  <c r="E158" i="9" s="1"/>
  <c r="F158" i="9"/>
  <c r="B158" i="9"/>
  <c r="H157" i="9"/>
  <c r="G157" i="9"/>
  <c r="F157" i="9"/>
  <c r="F156" i="9"/>
  <c r="H155" i="9"/>
  <c r="E155" i="9" s="1"/>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G149" i="9"/>
  <c r="E149" i="9" s="1"/>
  <c r="B149" i="9" s="1"/>
  <c r="F149" i="9"/>
  <c r="H148" i="9"/>
  <c r="G148" i="9"/>
  <c r="F148" i="9"/>
  <c r="E148" i="9"/>
  <c r="H147" i="9"/>
  <c r="E147" i="9" s="1"/>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B142" i="9" s="1"/>
  <c r="F142" i="9"/>
  <c r="H141" i="9"/>
  <c r="G141" i="9"/>
  <c r="E141" i="9" s="1"/>
  <c r="B141" i="9" s="1"/>
  <c r="F141" i="9"/>
  <c r="H140" i="9"/>
  <c r="G140" i="9"/>
  <c r="F140" i="9"/>
  <c r="E140" i="9"/>
  <c r="H139" i="9"/>
  <c r="E139" i="9" s="1"/>
  <c r="G139" i="9"/>
  <c r="F139" i="9"/>
  <c r="H138" i="9"/>
  <c r="G138" i="9"/>
  <c r="E138" i="9" s="1"/>
  <c r="B138" i="9" s="1"/>
  <c r="F138" i="9"/>
  <c r="H137" i="9"/>
  <c r="G137" i="9"/>
  <c r="F137" i="9"/>
  <c r="E137" i="9"/>
  <c r="B137" i="9" s="1"/>
  <c r="H136" i="9"/>
  <c r="G136" i="9"/>
  <c r="E136" i="9" s="1"/>
  <c r="B136" i="9" s="1"/>
  <c r="F136" i="9"/>
  <c r="H135" i="9"/>
  <c r="G135" i="9"/>
  <c r="E135" i="9" s="1"/>
  <c r="B135" i="9" s="1"/>
  <c r="F135" i="9"/>
  <c r="H134" i="9"/>
  <c r="G134" i="9"/>
  <c r="E134" i="9" s="1"/>
  <c r="B134" i="9" s="1"/>
  <c r="F134" i="9"/>
  <c r="H133" i="9"/>
  <c r="G133" i="9"/>
  <c r="E133" i="9" s="1"/>
  <c r="B133" i="9" s="1"/>
  <c r="F133" i="9"/>
  <c r="H132" i="9"/>
  <c r="G132" i="9"/>
  <c r="F132" i="9"/>
  <c r="E132" i="9"/>
  <c r="H131" i="9"/>
  <c r="E131" i="9" s="1"/>
  <c r="G131" i="9"/>
  <c r="F131" i="9"/>
  <c r="H130" i="9"/>
  <c r="G130" i="9"/>
  <c r="E130" i="9" s="1"/>
  <c r="B130" i="9" s="1"/>
  <c r="F130" i="9"/>
  <c r="H129" i="9"/>
  <c r="G129" i="9"/>
  <c r="F129" i="9"/>
  <c r="E129" i="9"/>
  <c r="B129" i="9" s="1"/>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H123" i="9"/>
  <c r="E123" i="9" s="1"/>
  <c r="B123" i="9" s="1"/>
  <c r="G123" i="9"/>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H115" i="9"/>
  <c r="G115" i="9"/>
  <c r="E115" i="9" s="1"/>
  <c r="B115" i="9" s="1"/>
  <c r="F115" i="9"/>
  <c r="H114" i="9"/>
  <c r="G114" i="9"/>
  <c r="E114" i="9" s="1"/>
  <c r="B114" i="9" s="1"/>
  <c r="F114" i="9"/>
  <c r="H113" i="9"/>
  <c r="E113" i="9" s="1"/>
  <c r="B113" i="9" s="1"/>
  <c r="G113" i="9"/>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F108" i="9"/>
  <c r="E108" i="9"/>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H99" i="9"/>
  <c r="G99" i="9"/>
  <c r="E99" i="9" s="1"/>
  <c r="B99" i="9" s="1"/>
  <c r="F99" i="9"/>
  <c r="H98" i="9"/>
  <c r="G98" i="9"/>
  <c r="F98" i="9"/>
  <c r="E98" i="9"/>
  <c r="B98" i="9" s="1"/>
  <c r="H97" i="9"/>
  <c r="E97" i="9" s="1"/>
  <c r="B97" i="9" s="1"/>
  <c r="G97" i="9"/>
  <c r="F97" i="9"/>
  <c r="H96" i="9"/>
  <c r="G96" i="9"/>
  <c r="E96" i="9" s="1"/>
  <c r="B96" i="9" s="1"/>
  <c r="F96" i="9"/>
  <c r="H95" i="9"/>
  <c r="G95" i="9"/>
  <c r="E95" i="9" s="1"/>
  <c r="B95" i="9" s="1"/>
  <c r="F95" i="9"/>
  <c r="H94" i="9"/>
  <c r="G94" i="9"/>
  <c r="E94" i="9" s="1"/>
  <c r="B94" i="9" s="1"/>
  <c r="F94" i="9"/>
  <c r="H93" i="9"/>
  <c r="G93" i="9"/>
  <c r="E93" i="9" s="1"/>
  <c r="B93" i="9" s="1"/>
  <c r="F93" i="9"/>
  <c r="H92" i="9"/>
  <c r="G92" i="9"/>
  <c r="F92" i="9"/>
  <c r="E92" i="9"/>
  <c r="H91" i="9"/>
  <c r="E91" i="9" s="1"/>
  <c r="B91" i="9" s="1"/>
  <c r="G91" i="9"/>
  <c r="F91" i="9"/>
  <c r="H90" i="9"/>
  <c r="G90" i="9"/>
  <c r="E90" i="9" s="1"/>
  <c r="B90" i="9" s="1"/>
  <c r="F90" i="9"/>
  <c r="H89" i="9"/>
  <c r="E89" i="9" s="1"/>
  <c r="B89" i="9" s="1"/>
  <c r="G89" i="9"/>
  <c r="F89" i="9"/>
  <c r="H88" i="9"/>
  <c r="G88" i="9"/>
  <c r="E88" i="9" s="1"/>
  <c r="B88" i="9" s="1"/>
  <c r="F88" i="9"/>
  <c r="H87" i="9"/>
  <c r="G87" i="9"/>
  <c r="E87" i="9" s="1"/>
  <c r="B87" i="9" s="1"/>
  <c r="F87" i="9"/>
  <c r="H86" i="9"/>
  <c r="G86" i="9"/>
  <c r="E86" i="9" s="1"/>
  <c r="B86" i="9" s="1"/>
  <c r="F86" i="9"/>
  <c r="H85" i="9"/>
  <c r="G85" i="9"/>
  <c r="E85" i="9" s="1"/>
  <c r="B85" i="9" s="1"/>
  <c r="F85" i="9"/>
  <c r="H84" i="9"/>
  <c r="G84" i="9"/>
  <c r="F84" i="9"/>
  <c r="E84" i="9"/>
  <c r="H83" i="9"/>
  <c r="E83" i="9" s="1"/>
  <c r="B83" i="9" s="1"/>
  <c r="G83" i="9"/>
  <c r="F83" i="9"/>
  <c r="H82" i="9"/>
  <c r="G82" i="9"/>
  <c r="E82" i="9" s="1"/>
  <c r="B82" i="9" s="1"/>
  <c r="F82" i="9"/>
  <c r="H81" i="9"/>
  <c r="E81" i="9" s="1"/>
  <c r="B81" i="9" s="1"/>
  <c r="G81" i="9"/>
  <c r="F81" i="9"/>
  <c r="H80" i="9"/>
  <c r="G80" i="9"/>
  <c r="E80" i="9" s="1"/>
  <c r="B80" i="9" s="1"/>
  <c r="F80" i="9"/>
  <c r="H79" i="9"/>
  <c r="G79" i="9"/>
  <c r="E79" i="9" s="1"/>
  <c r="B79" i="9" s="1"/>
  <c r="F79" i="9"/>
  <c r="H78" i="9"/>
  <c r="G78" i="9"/>
  <c r="E78" i="9" s="1"/>
  <c r="B78" i="9" s="1"/>
  <c r="F78" i="9"/>
  <c r="H77" i="9"/>
  <c r="G77" i="9"/>
  <c r="E77" i="9" s="1"/>
  <c r="B77" i="9" s="1"/>
  <c r="F77" i="9"/>
  <c r="H76" i="9"/>
  <c r="G76" i="9"/>
  <c r="F76" i="9"/>
  <c r="E76" i="9"/>
  <c r="H75" i="9"/>
  <c r="G75" i="9"/>
  <c r="E75" i="9" s="1"/>
  <c r="B75" i="9" s="1"/>
  <c r="F75" i="9"/>
  <c r="H74" i="9"/>
  <c r="G74" i="9"/>
  <c r="F74" i="9"/>
  <c r="E74" i="9"/>
  <c r="B74" i="9" s="1"/>
  <c r="H73" i="9"/>
  <c r="E73" i="9" s="1"/>
  <c r="B73" i="9" s="1"/>
  <c r="G73" i="9"/>
  <c r="F73" i="9"/>
  <c r="H72" i="9"/>
  <c r="G72" i="9"/>
  <c r="E72" i="9" s="1"/>
  <c r="B72" i="9" s="1"/>
  <c r="F72" i="9"/>
  <c r="H71" i="9"/>
  <c r="G71" i="9"/>
  <c r="E71" i="9" s="1"/>
  <c r="F71" i="9"/>
  <c r="B71" i="9"/>
  <c r="H70" i="9"/>
  <c r="G70" i="9"/>
  <c r="E70" i="9" s="1"/>
  <c r="B70" i="9" s="1"/>
  <c r="F70" i="9"/>
  <c r="H69" i="9"/>
  <c r="G69" i="9"/>
  <c r="F69" i="9"/>
  <c r="E69" i="9"/>
  <c r="B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E63" i="9" s="1"/>
  <c r="F63" i="9"/>
  <c r="B63" i="9"/>
  <c r="H62" i="9"/>
  <c r="G62" i="9"/>
  <c r="E62" i="9" s="1"/>
  <c r="B62" i="9" s="1"/>
  <c r="F62" i="9"/>
  <c r="H61" i="9"/>
  <c r="G61" i="9"/>
  <c r="F61" i="9"/>
  <c r="E61" i="9"/>
  <c r="B61" i="9" s="1"/>
  <c r="H60" i="9"/>
  <c r="G60" i="9"/>
  <c r="E60" i="9" s="1"/>
  <c r="B60" i="9" s="1"/>
  <c r="F60" i="9"/>
  <c r="H59" i="9"/>
  <c r="G59" i="9"/>
  <c r="F59" i="9"/>
  <c r="H58" i="9"/>
  <c r="G58" i="9"/>
  <c r="F58" i="9"/>
  <c r="E58" i="9"/>
  <c r="B58" i="9"/>
  <c r="H57" i="9"/>
  <c r="E57" i="9" s="1"/>
  <c r="B57" i="9" s="1"/>
  <c r="G57" i="9"/>
  <c r="F57" i="9"/>
  <c r="H56" i="9"/>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G47" i="9"/>
  <c r="F47" i="9"/>
  <c r="H46" i="9"/>
  <c r="E46" i="9" s="1"/>
  <c r="B46" i="9" s="1"/>
  <c r="G46" i="9"/>
  <c r="F46" i="9"/>
  <c r="H45" i="9"/>
  <c r="G45" i="9"/>
  <c r="F45" i="9"/>
  <c r="B45" i="9" s="1"/>
  <c r="E45" i="9"/>
  <c r="H44" i="9"/>
  <c r="G44" i="9"/>
  <c r="E44" i="9" s="1"/>
  <c r="B44" i="9" s="1"/>
  <c r="F44" i="9"/>
  <c r="H43" i="9"/>
  <c r="G43" i="9"/>
  <c r="F43" i="9"/>
  <c r="H42" i="9"/>
  <c r="G42" i="9"/>
  <c r="F42" i="9"/>
  <c r="E42" i="9"/>
  <c r="B42" i="9" s="1"/>
  <c r="H41" i="9"/>
  <c r="G41" i="9"/>
  <c r="F41" i="9"/>
  <c r="E41" i="9"/>
  <c r="B41" i="9" s="1"/>
  <c r="H40" i="9"/>
  <c r="G40" i="9"/>
  <c r="E40" i="9" s="1"/>
  <c r="B40" i="9" s="1"/>
  <c r="F40" i="9"/>
  <c r="H39" i="9"/>
  <c r="G39" i="9"/>
  <c r="E39" i="9" s="1"/>
  <c r="F39" i="9"/>
  <c r="B39" i="9"/>
  <c r="H38" i="9"/>
  <c r="G38" i="9"/>
  <c r="E38" i="9" s="1"/>
  <c r="B38" i="9" s="1"/>
  <c r="F38" i="9"/>
  <c r="H37" i="9"/>
  <c r="G37" i="9"/>
  <c r="E37" i="9" s="1"/>
  <c r="B37" i="9" s="1"/>
  <c r="F37" i="9"/>
  <c r="H36" i="9"/>
  <c r="G36" i="9"/>
  <c r="E36" i="9" s="1"/>
  <c r="B36" i="9" s="1"/>
  <c r="F36" i="9"/>
  <c r="H35" i="9"/>
  <c r="G35" i="9"/>
  <c r="F35" i="9"/>
  <c r="H34" i="9"/>
  <c r="E34" i="9" s="1"/>
  <c r="B34" i="9" s="1"/>
  <c r="G34" i="9"/>
  <c r="F34" i="9"/>
  <c r="H33" i="9"/>
  <c r="G33" i="9"/>
  <c r="F33" i="9"/>
  <c r="E33" i="9"/>
  <c r="B33" i="9" s="1"/>
  <c r="H32" i="9"/>
  <c r="G32" i="9"/>
  <c r="F32" i="9"/>
  <c r="E32" i="9"/>
  <c r="B32" i="9" s="1"/>
  <c r="H31" i="9"/>
  <c r="G31" i="9"/>
  <c r="F31" i="9"/>
  <c r="H30" i="9"/>
  <c r="E30" i="9" s="1"/>
  <c r="B30" i="9" s="1"/>
  <c r="G30" i="9"/>
  <c r="F30" i="9"/>
  <c r="H29" i="9"/>
  <c r="G29" i="9"/>
  <c r="F29" i="9"/>
  <c r="E29" i="9"/>
  <c r="B29" i="9" s="1"/>
  <c r="H28" i="9"/>
  <c r="G28" i="9"/>
  <c r="E28" i="9" s="1"/>
  <c r="B28" i="9" s="1"/>
  <c r="F28" i="9"/>
  <c r="H27" i="9"/>
  <c r="G27" i="9"/>
  <c r="E27" i="9" s="1"/>
  <c r="B27" i="9" s="1"/>
  <c r="F27" i="9"/>
  <c r="H26" i="9"/>
  <c r="G26" i="9"/>
  <c r="F26" i="9"/>
  <c r="E26" i="9"/>
  <c r="B26" i="9" s="1"/>
  <c r="H25" i="9"/>
  <c r="E25" i="9" s="1"/>
  <c r="B25" i="9" s="1"/>
  <c r="G25" i="9"/>
  <c r="F25" i="9"/>
  <c r="F24" i="9"/>
  <c r="F4" i="9"/>
  <c r="O3" i="9"/>
  <c r="G296" i="9" s="1"/>
  <c r="E296" i="9" s="1"/>
  <c r="B296" i="9" s="1"/>
  <c r="I3" i="9"/>
  <c r="H3" i="9"/>
  <c r="G3" i="9"/>
  <c r="D104" i="8"/>
  <c r="C1681" i="1" s="1"/>
  <c r="D97" i="8"/>
  <c r="D92" i="8"/>
  <c r="D87" i="8"/>
  <c r="D82" i="8"/>
  <c r="D77" i="8"/>
  <c r="D72" i="8"/>
  <c r="D67" i="8"/>
  <c r="D62" i="8"/>
  <c r="D57" i="8"/>
  <c r="D52" i="8"/>
  <c r="D46" i="8"/>
  <c r="D37" i="8"/>
  <c r="D27" i="8"/>
  <c r="D25" i="8" s="1"/>
  <c r="D18" i="8"/>
  <c r="D8" i="8"/>
  <c r="C1585" i="1" s="1"/>
  <c r="E44" i="7"/>
  <c r="D44" i="7"/>
  <c r="E39" i="7"/>
  <c r="E38" i="7" s="1"/>
  <c r="D39" i="7"/>
  <c r="D38" i="7" s="1"/>
  <c r="E30" i="7"/>
  <c r="D30" i="7"/>
  <c r="E23" i="7"/>
  <c r="E22" i="7" s="1"/>
  <c r="D23" i="7"/>
  <c r="E14" i="7"/>
  <c r="D14" i="7"/>
  <c r="E7" i="7"/>
  <c r="E6" i="7" s="1"/>
  <c r="D1539"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D114" i="6" s="1"/>
  <c r="F114" i="6"/>
  <c r="E114"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E119" i="5" s="1"/>
  <c r="D127" i="5"/>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1093" i="1" s="1"/>
  <c r="D89" i="5"/>
  <c r="F87" i="5"/>
  <c r="F86" i="5"/>
  <c r="F85" i="5"/>
  <c r="F84" i="5"/>
  <c r="F83" i="5"/>
  <c r="E82" i="5"/>
  <c r="D82" i="5"/>
  <c r="F81" i="5"/>
  <c r="F80" i="5"/>
  <c r="F79" i="5"/>
  <c r="F78" i="5"/>
  <c r="F77" i="5"/>
  <c r="E76" i="5"/>
  <c r="D76" i="5"/>
  <c r="F76" i="5" s="1"/>
  <c r="F75" i="5"/>
  <c r="F74" i="5"/>
  <c r="F73" i="5"/>
  <c r="F72" i="5"/>
  <c r="F71" i="5"/>
  <c r="E71" i="5"/>
  <c r="E70" i="5" s="1"/>
  <c r="D1075" i="1"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D607" i="4"/>
  <c r="G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E584" i="4" s="1"/>
  <c r="D585" i="4"/>
  <c r="D584" i="4"/>
  <c r="F584" i="4" s="1"/>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4" i="4"/>
  <c r="F533" i="4"/>
  <c r="E532" i="4"/>
  <c r="D532" i="4"/>
  <c r="F532" i="4" s="1"/>
  <c r="F531" i="4"/>
  <c r="F530" i="4"/>
  <c r="F529" i="4"/>
  <c r="E529" i="4"/>
  <c r="E522" i="4" s="1"/>
  <c r="D529" i="4"/>
  <c r="F528" i="4"/>
  <c r="F527" i="4"/>
  <c r="F526" i="4"/>
  <c r="E526" i="4"/>
  <c r="D526" i="4"/>
  <c r="F525" i="4"/>
  <c r="F524" i="4"/>
  <c r="F523" i="4"/>
  <c r="E523" i="4"/>
  <c r="D523" i="4"/>
  <c r="D522" i="4" s="1"/>
  <c r="F522"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D437" i="4"/>
  <c r="F436" i="4"/>
  <c r="F435" i="4"/>
  <c r="F434" i="4"/>
  <c r="F433" i="4"/>
  <c r="F432" i="4"/>
  <c r="E432" i="4"/>
  <c r="D432" i="4"/>
  <c r="E431" i="4"/>
  <c r="F428" i="4"/>
  <c r="E428" i="4"/>
  <c r="D428" i="4"/>
  <c r="F427" i="4"/>
  <c r="E427" i="4"/>
  <c r="D422" i="1" s="1"/>
  <c r="H422" i="1" s="1"/>
  <c r="D427" i="4"/>
  <c r="D648" i="4" s="1"/>
  <c r="F648" i="4" s="1"/>
  <c r="E426" i="4"/>
  <c r="D426" i="4"/>
  <c r="D647" i="4"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E361" i="4" s="1"/>
  <c r="D356" i="1"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E129" i="4"/>
  <c r="D129" i="4"/>
  <c r="F128" i="4"/>
  <c r="F127" i="4"/>
  <c r="E126" i="4"/>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C1683" i="1"/>
  <c r="G1683" i="1" s="1"/>
  <c r="C1682" i="1"/>
  <c r="G1682" i="1" s="1"/>
  <c r="C1680" i="1"/>
  <c r="H1679" i="1"/>
  <c r="G1679" i="1"/>
  <c r="C1679" i="1"/>
  <c r="H1678" i="1"/>
  <c r="G1678" i="1"/>
  <c r="C1678" i="1"/>
  <c r="G1677" i="1"/>
  <c r="C1677" i="1"/>
  <c r="H1677" i="1" s="1"/>
  <c r="H1676" i="1"/>
  <c r="C1676" i="1"/>
  <c r="G1676" i="1" s="1"/>
  <c r="C1675" i="1"/>
  <c r="G1675" i="1" s="1"/>
  <c r="C1674" i="1"/>
  <c r="C1673" i="1"/>
  <c r="C1672" i="1"/>
  <c r="H1672" i="1" s="1"/>
  <c r="H1671" i="1"/>
  <c r="G1671" i="1"/>
  <c r="C1671" i="1"/>
  <c r="H1670" i="1"/>
  <c r="G1670" i="1"/>
  <c r="C1670" i="1"/>
  <c r="H1669" i="1"/>
  <c r="G1669" i="1"/>
  <c r="C1669" i="1"/>
  <c r="C1668" i="1"/>
  <c r="H1667" i="1"/>
  <c r="G1667" i="1"/>
  <c r="C1667" i="1"/>
  <c r="H1666" i="1"/>
  <c r="G1666" i="1"/>
  <c r="C1666" i="1"/>
  <c r="C1665" i="1"/>
  <c r="H1664" i="1"/>
  <c r="G1664" i="1"/>
  <c r="C1664" i="1"/>
  <c r="H1663" i="1"/>
  <c r="G1663" i="1"/>
  <c r="C1663" i="1"/>
  <c r="G1662" i="1"/>
  <c r="C1662" i="1"/>
  <c r="H1662" i="1" s="1"/>
  <c r="H1661" i="1"/>
  <c r="C1661" i="1"/>
  <c r="G1661" i="1" s="1"/>
  <c r="H1660" i="1"/>
  <c r="C1660" i="1"/>
  <c r="G1660" i="1" s="1"/>
  <c r="G1659" i="1"/>
  <c r="C1659" i="1"/>
  <c r="H1659" i="1" s="1"/>
  <c r="H1658" i="1"/>
  <c r="C1658" i="1"/>
  <c r="G1658" i="1" s="1"/>
  <c r="H1657" i="1"/>
  <c r="C1657" i="1"/>
  <c r="G1657" i="1" s="1"/>
  <c r="H1656" i="1"/>
  <c r="C1656" i="1"/>
  <c r="G1656" i="1" s="1"/>
  <c r="C1655" i="1"/>
  <c r="C1654" i="1"/>
  <c r="H1653" i="1"/>
  <c r="G1653" i="1"/>
  <c r="C1653" i="1"/>
  <c r="H1652" i="1"/>
  <c r="G1652" i="1"/>
  <c r="C1652" i="1"/>
  <c r="G1651" i="1"/>
  <c r="C1651" i="1"/>
  <c r="H1651" i="1" s="1"/>
  <c r="H1650" i="1"/>
  <c r="C1650" i="1"/>
  <c r="G1650" i="1" s="1"/>
  <c r="H1649" i="1"/>
  <c r="C1649" i="1"/>
  <c r="G1649" i="1" s="1"/>
  <c r="H1648" i="1"/>
  <c r="C1648" i="1"/>
  <c r="G1648" i="1" s="1"/>
  <c r="C1647" i="1"/>
  <c r="C1646" i="1"/>
  <c r="H1645" i="1"/>
  <c r="G1645" i="1"/>
  <c r="C1645" i="1"/>
  <c r="H1644" i="1"/>
  <c r="G1644" i="1"/>
  <c r="C1644" i="1"/>
  <c r="C1643" i="1"/>
  <c r="H1643" i="1" s="1"/>
  <c r="H1642" i="1"/>
  <c r="C1642" i="1"/>
  <c r="G1642" i="1" s="1"/>
  <c r="H1641" i="1"/>
  <c r="C1641" i="1"/>
  <c r="G1641" i="1" s="1"/>
  <c r="H1640" i="1"/>
  <c r="C1640" i="1"/>
  <c r="G1640" i="1" s="1"/>
  <c r="G1639" i="1"/>
  <c r="C1639" i="1"/>
  <c r="H1639" i="1" s="1"/>
  <c r="C1638" i="1"/>
  <c r="H1637" i="1"/>
  <c r="G1637" i="1"/>
  <c r="C1637" i="1"/>
  <c r="H1636" i="1"/>
  <c r="G1636" i="1"/>
  <c r="C1636" i="1"/>
  <c r="G1635" i="1"/>
  <c r="C1635" i="1"/>
  <c r="H1635" i="1" s="1"/>
  <c r="C1634" i="1"/>
  <c r="G1634" i="1" s="1"/>
  <c r="H1633" i="1"/>
  <c r="C1633" i="1"/>
  <c r="G1633" i="1" s="1"/>
  <c r="G1632" i="1"/>
  <c r="C1632" i="1"/>
  <c r="H1632" i="1" s="1"/>
  <c r="C1631" i="1"/>
  <c r="H1631" i="1" s="1"/>
  <c r="C1630" i="1"/>
  <c r="H1629" i="1"/>
  <c r="G1629" i="1"/>
  <c r="C1629" i="1"/>
  <c r="C1627" i="1"/>
  <c r="H1627" i="1" s="1"/>
  <c r="C1626" i="1"/>
  <c r="G1626" i="1" s="1"/>
  <c r="H1625" i="1"/>
  <c r="C1625" i="1"/>
  <c r="G1625" i="1" s="1"/>
  <c r="G1624" i="1"/>
  <c r="C1624" i="1"/>
  <c r="H1624" i="1" s="1"/>
  <c r="C1623" i="1"/>
  <c r="H1623" i="1" s="1"/>
  <c r="C1620" i="1"/>
  <c r="H1620" i="1" s="1"/>
  <c r="G1619" i="1"/>
  <c r="C1619" i="1"/>
  <c r="H1619" i="1" s="1"/>
  <c r="H1618" i="1"/>
  <c r="C1618" i="1"/>
  <c r="G1618" i="1" s="1"/>
  <c r="H1617" i="1"/>
  <c r="C1617" i="1"/>
  <c r="G1617" i="1" s="1"/>
  <c r="H1616" i="1"/>
  <c r="C1616" i="1"/>
  <c r="G1616" i="1" s="1"/>
  <c r="C1615" i="1"/>
  <c r="H1615" i="1" s="1"/>
  <c r="C1614" i="1"/>
  <c r="C1613" i="1"/>
  <c r="H1613" i="1" s="1"/>
  <c r="C1612" i="1"/>
  <c r="H1612" i="1" s="1"/>
  <c r="G1611" i="1"/>
  <c r="C1611" i="1"/>
  <c r="H1611" i="1" s="1"/>
  <c r="C1610" i="1"/>
  <c r="G1610" i="1" s="1"/>
  <c r="H1609" i="1"/>
  <c r="C1609" i="1"/>
  <c r="G1609" i="1" s="1"/>
  <c r="H1608" i="1"/>
  <c r="C1608" i="1"/>
  <c r="G1608" i="1" s="1"/>
  <c r="C1607" i="1"/>
  <c r="H1607" i="1" s="1"/>
  <c r="C1606" i="1"/>
  <c r="H1605" i="1"/>
  <c r="G1605" i="1"/>
  <c r="C1605" i="1"/>
  <c r="C1604" i="1"/>
  <c r="H1604" i="1" s="1"/>
  <c r="C1603" i="1"/>
  <c r="H1603" i="1" s="1"/>
  <c r="C1602" i="1"/>
  <c r="G1602" i="1" s="1"/>
  <c r="C1601" i="1"/>
  <c r="G1601" i="1" s="1"/>
  <c r="H1600" i="1"/>
  <c r="C1600" i="1"/>
  <c r="G1600" i="1" s="1"/>
  <c r="G1599" i="1"/>
  <c r="C1599" i="1"/>
  <c r="H1599" i="1" s="1"/>
  <c r="C1598" i="1"/>
  <c r="H1597" i="1"/>
  <c r="G1597" i="1"/>
  <c r="C1597" i="1"/>
  <c r="H1596" i="1"/>
  <c r="G1596" i="1"/>
  <c r="C1596" i="1"/>
  <c r="G1595" i="1"/>
  <c r="C1595" i="1"/>
  <c r="H1595" i="1" s="1"/>
  <c r="C1594" i="1"/>
  <c r="G1594" i="1" s="1"/>
  <c r="H1593" i="1"/>
  <c r="C1593" i="1"/>
  <c r="G1593" i="1" s="1"/>
  <c r="G1592" i="1"/>
  <c r="C1592" i="1"/>
  <c r="H1592" i="1" s="1"/>
  <c r="C1591" i="1"/>
  <c r="H1591" i="1" s="1"/>
  <c r="C1590" i="1"/>
  <c r="C1589" i="1"/>
  <c r="H1589" i="1" s="1"/>
  <c r="C1588" i="1"/>
  <c r="H1588" i="1" s="1"/>
  <c r="C1587" i="1"/>
  <c r="H1587" i="1" s="1"/>
  <c r="C1586" i="1"/>
  <c r="G1586" i="1" s="1"/>
  <c r="C1584" i="1"/>
  <c r="G1584" i="1" s="1"/>
  <c r="C1582" i="1"/>
  <c r="I1581" i="1"/>
  <c r="G1581" i="1"/>
  <c r="D1581" i="1"/>
  <c r="H1581" i="1" s="1"/>
  <c r="C1581" i="1"/>
  <c r="D1580" i="1"/>
  <c r="C1580" i="1"/>
  <c r="J1580" i="1" s="1"/>
  <c r="J1579" i="1"/>
  <c r="D1579" i="1"/>
  <c r="G1579" i="1" s="1"/>
  <c r="C1579" i="1"/>
  <c r="D1578" i="1"/>
  <c r="C1578" i="1"/>
  <c r="H1577" i="1"/>
  <c r="G1577" i="1"/>
  <c r="D1577" i="1"/>
  <c r="C1577" i="1"/>
  <c r="D1576" i="1"/>
  <c r="C1576" i="1"/>
  <c r="H1576" i="1" s="1"/>
  <c r="H1575" i="1"/>
  <c r="D1575" i="1"/>
  <c r="C1575" i="1"/>
  <c r="D1574" i="1"/>
  <c r="H1574" i="1" s="1"/>
  <c r="C1574" i="1"/>
  <c r="I1573" i="1"/>
  <c r="H1573" i="1"/>
  <c r="G1573" i="1"/>
  <c r="D1573" i="1"/>
  <c r="C1573" i="1"/>
  <c r="J1573" i="1" s="1"/>
  <c r="D1572" i="1"/>
  <c r="C1572" i="1"/>
  <c r="G1572" i="1" s="1"/>
  <c r="H1571" i="1"/>
  <c r="G1571" i="1"/>
  <c r="D1571" i="1"/>
  <c r="C1571" i="1"/>
  <c r="D1570" i="1"/>
  <c r="C1570" i="1"/>
  <c r="H1569" i="1"/>
  <c r="D1569" i="1"/>
  <c r="C1569" i="1"/>
  <c r="G1568" i="1"/>
  <c r="I1568" i="1" s="1"/>
  <c r="D1568" i="1"/>
  <c r="H1568" i="1" s="1"/>
  <c r="C1568" i="1"/>
  <c r="I1567" i="1"/>
  <c r="H1567" i="1"/>
  <c r="G1567" i="1"/>
  <c r="D1567" i="1"/>
  <c r="C1567" i="1"/>
  <c r="J1567" i="1" s="1"/>
  <c r="J1566" i="1"/>
  <c r="G1566" i="1"/>
  <c r="I1566" i="1" s="1"/>
  <c r="D1566" i="1"/>
  <c r="C1566" i="1"/>
  <c r="H1566" i="1" s="1"/>
  <c r="H1565" i="1"/>
  <c r="D1565" i="1"/>
  <c r="C1565" i="1"/>
  <c r="J1564" i="1"/>
  <c r="D1564" i="1"/>
  <c r="H1564" i="1" s="1"/>
  <c r="C1564" i="1"/>
  <c r="G1563" i="1"/>
  <c r="D1563" i="1"/>
  <c r="C1563" i="1"/>
  <c r="H1563" i="1" s="1"/>
  <c r="H1562" i="1"/>
  <c r="D1562" i="1"/>
  <c r="C1562" i="1"/>
  <c r="D1561" i="1"/>
  <c r="H1561" i="1" s="1"/>
  <c r="C1561" i="1"/>
  <c r="I1560" i="1"/>
  <c r="H1560" i="1"/>
  <c r="G1560" i="1"/>
  <c r="D1560" i="1"/>
  <c r="C1560" i="1"/>
  <c r="J1560" i="1" s="1"/>
  <c r="D1559" i="1"/>
  <c r="C1559" i="1"/>
  <c r="D1558" i="1"/>
  <c r="C1558" i="1"/>
  <c r="G1557" i="1"/>
  <c r="I1557" i="1" s="1"/>
  <c r="D1557" i="1"/>
  <c r="H1557" i="1" s="1"/>
  <c r="C1557" i="1"/>
  <c r="C1556" i="1"/>
  <c r="I1554" i="1"/>
  <c r="H1554" i="1"/>
  <c r="G1554" i="1"/>
  <c r="D1554" i="1"/>
  <c r="C1554" i="1"/>
  <c r="J1554" i="1" s="1"/>
  <c r="D1553" i="1"/>
  <c r="C1553" i="1"/>
  <c r="H1553" i="1" s="1"/>
  <c r="H1552" i="1"/>
  <c r="D1552" i="1"/>
  <c r="C1552" i="1"/>
  <c r="D1551" i="1"/>
  <c r="H1551" i="1" s="1"/>
  <c r="C1551" i="1"/>
  <c r="H1550" i="1"/>
  <c r="I1550" i="1" s="1"/>
  <c r="G1550" i="1"/>
  <c r="D1550" i="1"/>
  <c r="C1550" i="1"/>
  <c r="J1550" i="1" s="1"/>
  <c r="G1549" i="1"/>
  <c r="D1549" i="1"/>
  <c r="C1549" i="1"/>
  <c r="J1549" i="1" s="1"/>
  <c r="H1548" i="1"/>
  <c r="D1548" i="1"/>
  <c r="C1548" i="1"/>
  <c r="H1547" i="1"/>
  <c r="D1547" i="1"/>
  <c r="C1547" i="1"/>
  <c r="J1547" i="1" s="1"/>
  <c r="H1546" i="1"/>
  <c r="D1546" i="1"/>
  <c r="G1546" i="1" s="1"/>
  <c r="I1546" i="1" s="1"/>
  <c r="C1546" i="1"/>
  <c r="D1545" i="1"/>
  <c r="C1545" i="1"/>
  <c r="J1545" i="1" s="1"/>
  <c r="J1544" i="1"/>
  <c r="H1544" i="1"/>
  <c r="G1544" i="1"/>
  <c r="I1544" i="1" s="1"/>
  <c r="D1544" i="1"/>
  <c r="C1544" i="1"/>
  <c r="J1543" i="1"/>
  <c r="D1543" i="1"/>
  <c r="H1543" i="1" s="1"/>
  <c r="C1543" i="1"/>
  <c r="D1542" i="1"/>
  <c r="G1542" i="1" s="1"/>
  <c r="C1542" i="1"/>
  <c r="J1541" i="1"/>
  <c r="D1541" i="1"/>
  <c r="C1541" i="1"/>
  <c r="D1540" i="1"/>
  <c r="H1540" i="1" s="1"/>
  <c r="C1540" i="1"/>
  <c r="C1539" i="1"/>
  <c r="D1536" i="1"/>
  <c r="C1536" i="1"/>
  <c r="D1535" i="1"/>
  <c r="C1535" i="1"/>
  <c r="D1534" i="1"/>
  <c r="H1534" i="1" s="1"/>
  <c r="C1534" i="1"/>
  <c r="D1533" i="1"/>
  <c r="C1533" i="1"/>
  <c r="H1532" i="1"/>
  <c r="D1532" i="1"/>
  <c r="C1532" i="1"/>
  <c r="G1532" i="1" s="1"/>
  <c r="D1531" i="1"/>
  <c r="C1531" i="1"/>
  <c r="D1530" i="1"/>
  <c r="C1530" i="1"/>
  <c r="G1530" i="1" s="1"/>
  <c r="D1529" i="1"/>
  <c r="C1529" i="1"/>
  <c r="H1528" i="1"/>
  <c r="D1528" i="1"/>
  <c r="C1528" i="1"/>
  <c r="G1528" i="1" s="1"/>
  <c r="D1527" i="1"/>
  <c r="C1527" i="1"/>
  <c r="H1526" i="1"/>
  <c r="D1526" i="1"/>
  <c r="C1526" i="1"/>
  <c r="D1525" i="1"/>
  <c r="H1524" i="1"/>
  <c r="D1524" i="1"/>
  <c r="C1524" i="1"/>
  <c r="G1524" i="1" s="1"/>
  <c r="D1523" i="1"/>
  <c r="C1523" i="1"/>
  <c r="D1522" i="1"/>
  <c r="H1522" i="1" s="1"/>
  <c r="C1522" i="1"/>
  <c r="D1521" i="1"/>
  <c r="C1521" i="1"/>
  <c r="D1520" i="1"/>
  <c r="C1520" i="1"/>
  <c r="D1519" i="1"/>
  <c r="C1519" i="1"/>
  <c r="D1518" i="1"/>
  <c r="H1518" i="1" s="1"/>
  <c r="C1518" i="1"/>
  <c r="D1517" i="1"/>
  <c r="C1517" i="1"/>
  <c r="H1516" i="1"/>
  <c r="D1516" i="1"/>
  <c r="C1516" i="1"/>
  <c r="G1516" i="1" s="1"/>
  <c r="D1515" i="1"/>
  <c r="C1515" i="1"/>
  <c r="D1514" i="1"/>
  <c r="C1514" i="1"/>
  <c r="G1514" i="1" s="1"/>
  <c r="D1513" i="1"/>
  <c r="C1513" i="1"/>
  <c r="H1512" i="1"/>
  <c r="D1512" i="1"/>
  <c r="C1512" i="1"/>
  <c r="G1512" i="1" s="1"/>
  <c r="D1511" i="1"/>
  <c r="C1511" i="1"/>
  <c r="H1510" i="1"/>
  <c r="D1510" i="1"/>
  <c r="C1510" i="1"/>
  <c r="D1509" i="1"/>
  <c r="C1509" i="1"/>
  <c r="H1508" i="1"/>
  <c r="D1508" i="1"/>
  <c r="C1508" i="1"/>
  <c r="G1508" i="1" s="1"/>
  <c r="D1507" i="1"/>
  <c r="C1507" i="1"/>
  <c r="D1506" i="1"/>
  <c r="H1506" i="1" s="1"/>
  <c r="C1506" i="1"/>
  <c r="D1505" i="1"/>
  <c r="C1505" i="1"/>
  <c r="D1504" i="1"/>
  <c r="C1504" i="1"/>
  <c r="C1503" i="1"/>
  <c r="D1502" i="1"/>
  <c r="H1502" i="1" s="1"/>
  <c r="C1502" i="1"/>
  <c r="D1501" i="1"/>
  <c r="C1501" i="1"/>
  <c r="H1500" i="1"/>
  <c r="D1500" i="1"/>
  <c r="C1500" i="1"/>
  <c r="G1500" i="1" s="1"/>
  <c r="D1499" i="1"/>
  <c r="C1499" i="1"/>
  <c r="D1498" i="1"/>
  <c r="C1498" i="1"/>
  <c r="H1498" i="1" s="1"/>
  <c r="D1497" i="1"/>
  <c r="C1497" i="1"/>
  <c r="G1496" i="1"/>
  <c r="D1496" i="1"/>
  <c r="C1496" i="1"/>
  <c r="H1496" i="1" s="1"/>
  <c r="D1495" i="1"/>
  <c r="C1495" i="1"/>
  <c r="G1494" i="1"/>
  <c r="D1494" i="1"/>
  <c r="C1494" i="1"/>
  <c r="H1494" i="1" s="1"/>
  <c r="D1493" i="1"/>
  <c r="C1493" i="1"/>
  <c r="H1493" i="1" s="1"/>
  <c r="H1492" i="1"/>
  <c r="D1492" i="1"/>
  <c r="G1492" i="1" s="1"/>
  <c r="C1492" i="1"/>
  <c r="G1491" i="1"/>
  <c r="D1491" i="1"/>
  <c r="C1491" i="1"/>
  <c r="H1491" i="1" s="1"/>
  <c r="H1490" i="1"/>
  <c r="G1490" i="1"/>
  <c r="D1490" i="1"/>
  <c r="C1490" i="1"/>
  <c r="D1489" i="1"/>
  <c r="G1489" i="1" s="1"/>
  <c r="C1489" i="1"/>
  <c r="G1488" i="1"/>
  <c r="D1488" i="1"/>
  <c r="C1488" i="1"/>
  <c r="H1488" i="1" s="1"/>
  <c r="G1487" i="1"/>
  <c r="D1487" i="1"/>
  <c r="C1487" i="1"/>
  <c r="H1487" i="1" s="1"/>
  <c r="D1486" i="1"/>
  <c r="C1486" i="1"/>
  <c r="H1486" i="1" s="1"/>
  <c r="D1485" i="1"/>
  <c r="D1484" i="1"/>
  <c r="C1484" i="1"/>
  <c r="H1484" i="1" s="1"/>
  <c r="G1483" i="1"/>
  <c r="D1483" i="1"/>
  <c r="C1483" i="1"/>
  <c r="H1483" i="1" s="1"/>
  <c r="G1482" i="1"/>
  <c r="D1482" i="1"/>
  <c r="C1482" i="1"/>
  <c r="H1482" i="1" s="1"/>
  <c r="G1481" i="1"/>
  <c r="D1481" i="1"/>
  <c r="C1481" i="1"/>
  <c r="H1480" i="1"/>
  <c r="D1480" i="1"/>
  <c r="G1480" i="1" s="1"/>
  <c r="C1480" i="1"/>
  <c r="D1479" i="1"/>
  <c r="C1479" i="1"/>
  <c r="G1478" i="1"/>
  <c r="D1478" i="1"/>
  <c r="C1478" i="1"/>
  <c r="H1478" i="1" s="1"/>
  <c r="D1477" i="1"/>
  <c r="C1477" i="1"/>
  <c r="H1477" i="1" s="1"/>
  <c r="H1476" i="1"/>
  <c r="D1476" i="1"/>
  <c r="G1476" i="1" s="1"/>
  <c r="C1476" i="1"/>
  <c r="G1475" i="1"/>
  <c r="D1475" i="1"/>
  <c r="C1475" i="1"/>
  <c r="H1475" i="1" s="1"/>
  <c r="H1474" i="1"/>
  <c r="G1474" i="1"/>
  <c r="D1474" i="1"/>
  <c r="C1474" i="1"/>
  <c r="D1473" i="1"/>
  <c r="G1473" i="1" s="1"/>
  <c r="C1473" i="1"/>
  <c r="G1472" i="1"/>
  <c r="D1472" i="1"/>
  <c r="C1472" i="1"/>
  <c r="H1472" i="1" s="1"/>
  <c r="G1471" i="1"/>
  <c r="D1471" i="1"/>
  <c r="C1471" i="1"/>
  <c r="H1471" i="1" s="1"/>
  <c r="D1470" i="1"/>
  <c r="C1470" i="1"/>
  <c r="H1470" i="1" s="1"/>
  <c r="D1469" i="1"/>
  <c r="G1469" i="1" s="1"/>
  <c r="C1469" i="1"/>
  <c r="D1468" i="1"/>
  <c r="C1468" i="1"/>
  <c r="H1468" i="1" s="1"/>
  <c r="G1467" i="1"/>
  <c r="D1467" i="1"/>
  <c r="C1467" i="1"/>
  <c r="H1467" i="1" s="1"/>
  <c r="G1466" i="1"/>
  <c r="D1466" i="1"/>
  <c r="C1466" i="1"/>
  <c r="H1466" i="1" s="1"/>
  <c r="G1465" i="1"/>
  <c r="D1465" i="1"/>
  <c r="C1465" i="1"/>
  <c r="H1464" i="1"/>
  <c r="D1464" i="1"/>
  <c r="G1464" i="1" s="1"/>
  <c r="C1464" i="1"/>
  <c r="D1463" i="1"/>
  <c r="C1463" i="1"/>
  <c r="G1462" i="1"/>
  <c r="D1462" i="1"/>
  <c r="C1462" i="1"/>
  <c r="H1462" i="1" s="1"/>
  <c r="D1461" i="1"/>
  <c r="C1461" i="1"/>
  <c r="H1461" i="1" s="1"/>
  <c r="H1460" i="1"/>
  <c r="D1460" i="1"/>
  <c r="G1460" i="1" s="1"/>
  <c r="C1460" i="1"/>
  <c r="G1459" i="1"/>
  <c r="D1459" i="1"/>
  <c r="C1459" i="1"/>
  <c r="H1459" i="1" s="1"/>
  <c r="H1458" i="1"/>
  <c r="G1458" i="1"/>
  <c r="D1458" i="1"/>
  <c r="C1458" i="1"/>
  <c r="D1457" i="1"/>
  <c r="G1457" i="1" s="1"/>
  <c r="C1457" i="1"/>
  <c r="G1456" i="1"/>
  <c r="D1456" i="1"/>
  <c r="C1456" i="1"/>
  <c r="H1456" i="1" s="1"/>
  <c r="G1455" i="1"/>
  <c r="D1455" i="1"/>
  <c r="C1455" i="1"/>
  <c r="H1455" i="1" s="1"/>
  <c r="D1454" i="1"/>
  <c r="C1454" i="1"/>
  <c r="H1454" i="1" s="1"/>
  <c r="D1453" i="1"/>
  <c r="G1453" i="1" s="1"/>
  <c r="C1453" i="1"/>
  <c r="D1452" i="1"/>
  <c r="C1452" i="1"/>
  <c r="H1452" i="1" s="1"/>
  <c r="G1451" i="1"/>
  <c r="D1451" i="1"/>
  <c r="C1451" i="1"/>
  <c r="H1451" i="1" s="1"/>
  <c r="G1450" i="1"/>
  <c r="D1450" i="1"/>
  <c r="C1450" i="1"/>
  <c r="H1450" i="1" s="1"/>
  <c r="G1449" i="1"/>
  <c r="D1449" i="1"/>
  <c r="C1449" i="1"/>
  <c r="H1448" i="1"/>
  <c r="D1448" i="1"/>
  <c r="G1448" i="1" s="1"/>
  <c r="C1448" i="1"/>
  <c r="D1447" i="1"/>
  <c r="C1447" i="1"/>
  <c r="G1446" i="1"/>
  <c r="D1446" i="1"/>
  <c r="C1446" i="1"/>
  <c r="H1446" i="1" s="1"/>
  <c r="D1445" i="1"/>
  <c r="C1445" i="1"/>
  <c r="H1445" i="1" s="1"/>
  <c r="H1444" i="1"/>
  <c r="D1444" i="1"/>
  <c r="G1444" i="1" s="1"/>
  <c r="C1444" i="1"/>
  <c r="G1443" i="1"/>
  <c r="D1443" i="1"/>
  <c r="C1443" i="1"/>
  <c r="H1443" i="1" s="1"/>
  <c r="H1442" i="1"/>
  <c r="G1442" i="1"/>
  <c r="D1442" i="1"/>
  <c r="C1442" i="1"/>
  <c r="D1441" i="1"/>
  <c r="G1441" i="1" s="1"/>
  <c r="C1441" i="1"/>
  <c r="G1440" i="1"/>
  <c r="D1440" i="1"/>
  <c r="C1440" i="1"/>
  <c r="H1440" i="1" s="1"/>
  <c r="G1439" i="1"/>
  <c r="D1439" i="1"/>
  <c r="C1439" i="1"/>
  <c r="H1439" i="1" s="1"/>
  <c r="D1438" i="1"/>
  <c r="C1438" i="1"/>
  <c r="H1438" i="1" s="1"/>
  <c r="D1437" i="1"/>
  <c r="G1437" i="1" s="1"/>
  <c r="C1437" i="1"/>
  <c r="D1436" i="1"/>
  <c r="C1436" i="1"/>
  <c r="H1436" i="1" s="1"/>
  <c r="G1435" i="1"/>
  <c r="D1435" i="1"/>
  <c r="C1435" i="1"/>
  <c r="H1435" i="1" s="1"/>
  <c r="G1434" i="1"/>
  <c r="D1434" i="1"/>
  <c r="C1434" i="1"/>
  <c r="H1434" i="1" s="1"/>
  <c r="H1433" i="1"/>
  <c r="G1433" i="1"/>
  <c r="D1433" i="1"/>
  <c r="C1433" i="1"/>
  <c r="G1432" i="1"/>
  <c r="D1432" i="1"/>
  <c r="C1432" i="1"/>
  <c r="H1432" i="1" s="1"/>
  <c r="G1430" i="1"/>
  <c r="D1430" i="1"/>
  <c r="C1430" i="1"/>
  <c r="H1430" i="1" s="1"/>
  <c r="H1429" i="1"/>
  <c r="G1429" i="1"/>
  <c r="D1429" i="1"/>
  <c r="C1429" i="1"/>
  <c r="G1428" i="1"/>
  <c r="D1428" i="1"/>
  <c r="C1428" i="1"/>
  <c r="H1428" i="1" s="1"/>
  <c r="H1427" i="1"/>
  <c r="G1427" i="1"/>
  <c r="D1427" i="1"/>
  <c r="C1427" i="1"/>
  <c r="G1426" i="1"/>
  <c r="D1426" i="1"/>
  <c r="C1426" i="1"/>
  <c r="H1426" i="1" s="1"/>
  <c r="H1425" i="1"/>
  <c r="G1425" i="1"/>
  <c r="D1425" i="1"/>
  <c r="C1425" i="1"/>
  <c r="G1424" i="1"/>
  <c r="D1424" i="1"/>
  <c r="C1424" i="1"/>
  <c r="H1424" i="1" s="1"/>
  <c r="H1423" i="1"/>
  <c r="G1423" i="1"/>
  <c r="D1423" i="1"/>
  <c r="C1423" i="1"/>
  <c r="G1422" i="1"/>
  <c r="D1422" i="1"/>
  <c r="C1422" i="1"/>
  <c r="H1422" i="1" s="1"/>
  <c r="H1421" i="1"/>
  <c r="G1421" i="1"/>
  <c r="D1421" i="1"/>
  <c r="C1421" i="1"/>
  <c r="G1420" i="1"/>
  <c r="D1420" i="1"/>
  <c r="C1420" i="1"/>
  <c r="H1420" i="1" s="1"/>
  <c r="H1419" i="1"/>
  <c r="G1419" i="1"/>
  <c r="D1419" i="1"/>
  <c r="C1419" i="1"/>
  <c r="G1418" i="1"/>
  <c r="D1418" i="1"/>
  <c r="C1418" i="1"/>
  <c r="H1418" i="1" s="1"/>
  <c r="H1417" i="1"/>
  <c r="G1417" i="1"/>
  <c r="D1417" i="1"/>
  <c r="C1417" i="1"/>
  <c r="G1416" i="1"/>
  <c r="D1416" i="1"/>
  <c r="C1416" i="1"/>
  <c r="H1416" i="1" s="1"/>
  <c r="H1415" i="1"/>
  <c r="G1415" i="1"/>
  <c r="D1415" i="1"/>
  <c r="C1415" i="1"/>
  <c r="G1414" i="1"/>
  <c r="D1414" i="1"/>
  <c r="C1414" i="1"/>
  <c r="H1414" i="1" s="1"/>
  <c r="H1413" i="1"/>
  <c r="G1413" i="1"/>
  <c r="D1413" i="1"/>
  <c r="C1413" i="1"/>
  <c r="G1412" i="1"/>
  <c r="D1412" i="1"/>
  <c r="C1412" i="1"/>
  <c r="H1412" i="1" s="1"/>
  <c r="H1411" i="1"/>
  <c r="G1411" i="1"/>
  <c r="D1411" i="1"/>
  <c r="C1411" i="1"/>
  <c r="G1410" i="1"/>
  <c r="D1410" i="1"/>
  <c r="C1410" i="1"/>
  <c r="H1410" i="1" s="1"/>
  <c r="H1409" i="1"/>
  <c r="G1409" i="1"/>
  <c r="D1409" i="1"/>
  <c r="C1409" i="1"/>
  <c r="G1408" i="1"/>
  <c r="D1408" i="1"/>
  <c r="C1408" i="1"/>
  <c r="H1408" i="1" s="1"/>
  <c r="H1407" i="1"/>
  <c r="G1407" i="1"/>
  <c r="D1407" i="1"/>
  <c r="C1407" i="1"/>
  <c r="G1406" i="1"/>
  <c r="D1406" i="1"/>
  <c r="C1406" i="1"/>
  <c r="H1406" i="1" s="1"/>
  <c r="H1405" i="1"/>
  <c r="G1405" i="1"/>
  <c r="D1405" i="1"/>
  <c r="C1405" i="1"/>
  <c r="H1404" i="1"/>
  <c r="G1404" i="1"/>
  <c r="D1404" i="1"/>
  <c r="C1404" i="1"/>
  <c r="H1403" i="1"/>
  <c r="G1403" i="1"/>
  <c r="D1403" i="1"/>
  <c r="C1403" i="1"/>
  <c r="H1402" i="1"/>
  <c r="G1402" i="1"/>
  <c r="D1402" i="1"/>
  <c r="C1402" i="1"/>
  <c r="D1401" i="1"/>
  <c r="G1400" i="1"/>
  <c r="D1400" i="1"/>
  <c r="H1400" i="1" s="1"/>
  <c r="C1400" i="1"/>
  <c r="H1399" i="1"/>
  <c r="G1399" i="1"/>
  <c r="D1399" i="1"/>
  <c r="C1399" i="1"/>
  <c r="G1398" i="1"/>
  <c r="D1398" i="1"/>
  <c r="H1398" i="1" s="1"/>
  <c r="C1398" i="1"/>
  <c r="H1397" i="1"/>
  <c r="G1397" i="1"/>
  <c r="D1397" i="1"/>
  <c r="C1397" i="1"/>
  <c r="H1396" i="1"/>
  <c r="G1396" i="1"/>
  <c r="D1396" i="1"/>
  <c r="C1396" i="1"/>
  <c r="H1395" i="1"/>
  <c r="G1395" i="1"/>
  <c r="D1395" i="1"/>
  <c r="C1395" i="1"/>
  <c r="D1394" i="1"/>
  <c r="C1394" i="1"/>
  <c r="H1394" i="1" s="1"/>
  <c r="D1393" i="1"/>
  <c r="H1393" i="1" s="1"/>
  <c r="C1393" i="1"/>
  <c r="H1392" i="1"/>
  <c r="G1392" i="1"/>
  <c r="D1392" i="1"/>
  <c r="C1392" i="1"/>
  <c r="H1391" i="1"/>
  <c r="G1391" i="1"/>
  <c r="D1391" i="1"/>
  <c r="C1391" i="1"/>
  <c r="H1390" i="1"/>
  <c r="G1390" i="1"/>
  <c r="D1390" i="1"/>
  <c r="C1390" i="1"/>
  <c r="D1389" i="1"/>
  <c r="C1389" i="1"/>
  <c r="D1388" i="1"/>
  <c r="C1388" i="1"/>
  <c r="G1388" i="1" s="1"/>
  <c r="D1387" i="1"/>
  <c r="H1387" i="1" s="1"/>
  <c r="C1387" i="1"/>
  <c r="D1386" i="1"/>
  <c r="C1386" i="1"/>
  <c r="D1385" i="1"/>
  <c r="C1385" i="1"/>
  <c r="H1385" i="1" s="1"/>
  <c r="D1384" i="1"/>
  <c r="C1384" i="1"/>
  <c r="G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D1306" i="1"/>
  <c r="G1306" i="1" s="1"/>
  <c r="C1306" i="1"/>
  <c r="D1305" i="1"/>
  <c r="H1305" i="1" s="1"/>
  <c r="C1305" i="1"/>
  <c r="H1304" i="1"/>
  <c r="G1304" i="1"/>
  <c r="D1304" i="1"/>
  <c r="C1304" i="1"/>
  <c r="H1303" i="1"/>
  <c r="G1303" i="1"/>
  <c r="D1303" i="1"/>
  <c r="C1303" i="1"/>
  <c r="D1302" i="1"/>
  <c r="H1302" i="1" s="1"/>
  <c r="C1302" i="1"/>
  <c r="G1301" i="1"/>
  <c r="D1301" i="1"/>
  <c r="H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D1287" i="1"/>
  <c r="G1287" i="1" s="1"/>
  <c r="C1287" i="1"/>
  <c r="H1286" i="1"/>
  <c r="G1286" i="1"/>
  <c r="D1286" i="1"/>
  <c r="C1286" i="1"/>
  <c r="H1285" i="1"/>
  <c r="G1285" i="1"/>
  <c r="D1285" i="1"/>
  <c r="C1285" i="1"/>
  <c r="H1284" i="1"/>
  <c r="G1284" i="1"/>
  <c r="D1284" i="1"/>
  <c r="C1284" i="1"/>
  <c r="H1283" i="1"/>
  <c r="G1283" i="1"/>
  <c r="D1283" i="1"/>
  <c r="C1283" i="1"/>
  <c r="H1282" i="1"/>
  <c r="G1282" i="1"/>
  <c r="D1282" i="1"/>
  <c r="C1282" i="1"/>
  <c r="D1281" i="1"/>
  <c r="G1281" i="1" s="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G1266" i="1" s="1"/>
  <c r="C1266" i="1"/>
  <c r="H1265" i="1"/>
  <c r="G1265" i="1"/>
  <c r="D1265" i="1"/>
  <c r="C1265" i="1"/>
  <c r="C1264" i="1"/>
  <c r="H1263" i="1"/>
  <c r="G1263" i="1"/>
  <c r="D1263" i="1"/>
  <c r="C1263" i="1"/>
  <c r="D1262" i="1"/>
  <c r="H1262" i="1" s="1"/>
  <c r="C1262" i="1"/>
  <c r="H1261" i="1"/>
  <c r="G1261" i="1"/>
  <c r="D1261" i="1"/>
  <c r="C1261" i="1"/>
  <c r="D1260" i="1"/>
  <c r="H1260" i="1" s="1"/>
  <c r="C1260" i="1"/>
  <c r="H1258" i="1"/>
  <c r="G1258" i="1"/>
  <c r="D1258" i="1"/>
  <c r="C1258" i="1"/>
  <c r="D1257" i="1"/>
  <c r="H1257" i="1" s="1"/>
  <c r="C1257" i="1"/>
  <c r="H1256" i="1"/>
  <c r="G1256" i="1"/>
  <c r="D1256" i="1"/>
  <c r="C1256" i="1"/>
  <c r="D1254" i="1"/>
  <c r="H1254" i="1" s="1"/>
  <c r="C1254" i="1"/>
  <c r="H1253" i="1"/>
  <c r="G1253" i="1"/>
  <c r="D1253" i="1"/>
  <c r="C1253" i="1"/>
  <c r="D1252" i="1"/>
  <c r="H1252" i="1" s="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C1203" i="1"/>
  <c r="H1203" i="1" s="1"/>
  <c r="H1202" i="1"/>
  <c r="G1202" i="1"/>
  <c r="D1202" i="1"/>
  <c r="C1202" i="1"/>
  <c r="D1201" i="1"/>
  <c r="C1201" i="1"/>
  <c r="H1201" i="1" s="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G1184" i="1" s="1"/>
  <c r="C1184" i="1"/>
  <c r="H1183" i="1"/>
  <c r="G1183"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D1166" i="1"/>
  <c r="G1166" i="1" s="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D1077" i="1"/>
  <c r="H1077" i="1" s="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D1066" i="1"/>
  <c r="H1066" i="1" s="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H1059" i="1"/>
  <c r="G1059" i="1"/>
  <c r="D1059" i="1"/>
  <c r="C1059" i="1"/>
  <c r="H1058" i="1"/>
  <c r="G1058" i="1"/>
  <c r="D1058" i="1"/>
  <c r="C1058" i="1"/>
  <c r="D1057" i="1"/>
  <c r="H1057" i="1" s="1"/>
  <c r="C1057" i="1"/>
  <c r="H1056" i="1"/>
  <c r="G1056" i="1"/>
  <c r="D1056" i="1"/>
  <c r="C1056" i="1"/>
  <c r="D1055" i="1"/>
  <c r="G1055" i="1" s="1"/>
  <c r="C1055" i="1"/>
  <c r="H1054" i="1"/>
  <c r="G1054" i="1"/>
  <c r="D1054" i="1"/>
  <c r="C1054" i="1"/>
  <c r="H1053" i="1"/>
  <c r="G1053" i="1"/>
  <c r="D1053" i="1"/>
  <c r="C1053" i="1"/>
  <c r="D1052" i="1"/>
  <c r="H1052" i="1" s="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D1040" i="1"/>
  <c r="H1040" i="1" s="1"/>
  <c r="C1040" i="1"/>
  <c r="H1039" i="1"/>
  <c r="D1039" i="1"/>
  <c r="G1039" i="1" s="1"/>
  <c r="C1039" i="1"/>
  <c r="H1038" i="1"/>
  <c r="G1038" i="1"/>
  <c r="D1038" i="1"/>
  <c r="C1038" i="1"/>
  <c r="H1037" i="1"/>
  <c r="G1037" i="1"/>
  <c r="D1037" i="1"/>
  <c r="C1037" i="1"/>
  <c r="H1036" i="1"/>
  <c r="G1036" i="1"/>
  <c r="D1036" i="1"/>
  <c r="C1036" i="1"/>
  <c r="D1035" i="1"/>
  <c r="G1035" i="1" s="1"/>
  <c r="C1035" i="1"/>
  <c r="D1034" i="1"/>
  <c r="H1034" i="1" s="1"/>
  <c r="C1034" i="1"/>
  <c r="H1033" i="1"/>
  <c r="D1033" i="1"/>
  <c r="G1033" i="1" s="1"/>
  <c r="C1033" i="1"/>
  <c r="H1032" i="1"/>
  <c r="G1032" i="1"/>
  <c r="D1032" i="1"/>
  <c r="C1032" i="1"/>
  <c r="H1031" i="1"/>
  <c r="D1031" i="1"/>
  <c r="G1031" i="1" s="1"/>
  <c r="C1031" i="1"/>
  <c r="H1030" i="1"/>
  <c r="G1030" i="1"/>
  <c r="D1030" i="1"/>
  <c r="C1030" i="1"/>
  <c r="H1029" i="1"/>
  <c r="G1029" i="1"/>
  <c r="D1029" i="1"/>
  <c r="C1029" i="1"/>
  <c r="H1028" i="1"/>
  <c r="G1028" i="1"/>
  <c r="D1028" i="1"/>
  <c r="C1028" i="1"/>
  <c r="H1027" i="1"/>
  <c r="D1027" i="1"/>
  <c r="G1027" i="1" s="1"/>
  <c r="C1027" i="1"/>
  <c r="D1026" i="1"/>
  <c r="H1026" i="1" s="1"/>
  <c r="C1026" i="1"/>
  <c r="D1025" i="1"/>
  <c r="H1025" i="1" s="1"/>
  <c r="C1025" i="1"/>
  <c r="D1024" i="1"/>
  <c r="G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6" i="1"/>
  <c r="H1016" i="1" s="1"/>
  <c r="C1016" i="1"/>
  <c r="D1015" i="1"/>
  <c r="H1015" i="1" s="1"/>
  <c r="C1015" i="1"/>
  <c r="H1014" i="1"/>
  <c r="G1014" i="1"/>
  <c r="D1014" i="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H736" i="1" s="1"/>
  <c r="C736" i="1"/>
  <c r="H735" i="1"/>
  <c r="D735" i="1"/>
  <c r="G735" i="1" s="1"/>
  <c r="C735" i="1"/>
  <c r="H734" i="1"/>
  <c r="G734" i="1"/>
  <c r="D734" i="1"/>
  <c r="C734" i="1"/>
  <c r="H733" i="1"/>
  <c r="G733" i="1"/>
  <c r="D733" i="1"/>
  <c r="C733" i="1"/>
  <c r="D732" i="1"/>
  <c r="H732" i="1" s="1"/>
  <c r="C732" i="1"/>
  <c r="H731" i="1"/>
  <c r="G731" i="1"/>
  <c r="D731" i="1"/>
  <c r="C731" i="1"/>
  <c r="D730" i="1"/>
  <c r="H730" i="1" s="1"/>
  <c r="C730" i="1"/>
  <c r="H729" i="1"/>
  <c r="D729" i="1"/>
  <c r="G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C649" i="1"/>
  <c r="D648" i="1"/>
  <c r="H648" i="1" s="1"/>
  <c r="C648" i="1"/>
  <c r="D647" i="1"/>
  <c r="H647" i="1" s="1"/>
  <c r="C647" i="1"/>
  <c r="D646" i="1"/>
  <c r="G646" i="1" s="1"/>
  <c r="C646" i="1"/>
  <c r="H645" i="1"/>
  <c r="G645" i="1"/>
  <c r="D645" i="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C422" i="1"/>
  <c r="D421" i="1"/>
  <c r="H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G381" i="1" s="1"/>
  <c r="C381" i="1"/>
  <c r="H380" i="1"/>
  <c r="G380" i="1"/>
  <c r="D380" i="1"/>
  <c r="C380" i="1"/>
  <c r="H379" i="1"/>
  <c r="G379" i="1"/>
  <c r="D379" i="1"/>
  <c r="C379" i="1"/>
  <c r="H378" i="1"/>
  <c r="G378" i="1"/>
  <c r="D378" i="1"/>
  <c r="C378" i="1"/>
  <c r="H377" i="1"/>
  <c r="G377" i="1"/>
  <c r="D377" i="1"/>
  <c r="C377" i="1"/>
  <c r="D376" i="1"/>
  <c r="H376" i="1" s="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D365" i="1"/>
  <c r="H365" i="1" s="1"/>
  <c r="C365" i="1"/>
  <c r="H364" i="1"/>
  <c r="G364" i="1"/>
  <c r="D364" i="1"/>
  <c r="C364" i="1"/>
  <c r="H363" i="1"/>
  <c r="G363" i="1"/>
  <c r="D363" i="1"/>
  <c r="C363" i="1"/>
  <c r="H362" i="1"/>
  <c r="G362" i="1"/>
  <c r="D362" i="1"/>
  <c r="C362"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H301" i="1" s="1"/>
  <c r="C301" i="1"/>
  <c r="H300" i="1"/>
  <c r="G300" i="1"/>
  <c r="D300" i="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D214" i="1"/>
  <c r="H214" i="1" s="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8" i="1" s="1"/>
  <c r="C198" i="1"/>
  <c r="H197" i="1"/>
  <c r="G197" i="1"/>
  <c r="D197" i="1"/>
  <c r="C197" i="1"/>
  <c r="H196" i="1"/>
  <c r="G196" i="1"/>
  <c r="D196" i="1"/>
  <c r="C196" i="1"/>
  <c r="H195" i="1"/>
  <c r="D195" i="1"/>
  <c r="G195" i="1" s="1"/>
  <c r="C195" i="1"/>
  <c r="D194" i="1"/>
  <c r="H194" i="1" s="1"/>
  <c r="C194" i="1"/>
  <c r="H193" i="1"/>
  <c r="D193" i="1"/>
  <c r="G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D183" i="1"/>
  <c r="H183" i="1" s="1"/>
  <c r="C183" i="1"/>
  <c r="H182" i="1"/>
  <c r="D182" i="1"/>
  <c r="G182" i="1" s="1"/>
  <c r="C182" i="1"/>
  <c r="H181" i="1"/>
  <c r="G181" i="1"/>
  <c r="D181" i="1"/>
  <c r="C181" i="1"/>
  <c r="H180" i="1"/>
  <c r="D180" i="1"/>
  <c r="G180" i="1" s="1"/>
  <c r="C180" i="1"/>
  <c r="D179" i="1"/>
  <c r="G179" i="1" s="1"/>
  <c r="C179" i="1"/>
  <c r="D178" i="1"/>
  <c r="H178" i="1" s="1"/>
  <c r="C178" i="1"/>
  <c r="D177" i="1"/>
  <c r="H177" i="1" s="1"/>
  <c r="C177" i="1"/>
  <c r="D176" i="1"/>
  <c r="H176" i="1" s="1"/>
  <c r="C176" i="1"/>
  <c r="H175" i="1"/>
  <c r="G175" i="1"/>
  <c r="D175" i="1"/>
  <c r="C175" i="1"/>
  <c r="D174" i="1"/>
  <c r="H174" i="1" s="1"/>
  <c r="C174" i="1"/>
  <c r="H173" i="1"/>
  <c r="G173" i="1"/>
  <c r="D173" i="1"/>
  <c r="C173" i="1"/>
  <c r="H172" i="1"/>
  <c r="G172" i="1"/>
  <c r="D172" i="1"/>
  <c r="C172" i="1"/>
  <c r="H171" i="1"/>
  <c r="G171" i="1"/>
  <c r="D171" i="1"/>
  <c r="C171" i="1"/>
  <c r="D170" i="1"/>
  <c r="H170" i="1" s="1"/>
  <c r="C170" i="1"/>
  <c r="H169" i="1"/>
  <c r="G169" i="1"/>
  <c r="D169" i="1"/>
  <c r="C169" i="1"/>
  <c r="H168" i="1"/>
  <c r="G168" i="1"/>
  <c r="D168" i="1"/>
  <c r="C168" i="1"/>
  <c r="H167" i="1"/>
  <c r="G167" i="1"/>
  <c r="D167" i="1"/>
  <c r="C167" i="1"/>
  <c r="D166" i="1"/>
  <c r="H166" i="1" s="1"/>
  <c r="C166" i="1"/>
  <c r="H165" i="1"/>
  <c r="G165" i="1"/>
  <c r="D165" i="1"/>
  <c r="C165" i="1"/>
  <c r="D164" i="1"/>
  <c r="H164" i="1" s="1"/>
  <c r="C164" i="1"/>
  <c r="H163" i="1"/>
  <c r="G163" i="1"/>
  <c r="D163" i="1"/>
  <c r="C163" i="1"/>
  <c r="D162" i="1"/>
  <c r="H162" i="1" s="1"/>
  <c r="C162" i="1"/>
  <c r="D161" i="1"/>
  <c r="H161" i="1" s="1"/>
  <c r="C161" i="1"/>
  <c r="H159" i="1"/>
  <c r="G159" i="1"/>
  <c r="D159" i="1"/>
  <c r="C159" i="1"/>
  <c r="H158" i="1"/>
  <c r="G158" i="1"/>
  <c r="D158" i="1"/>
  <c r="C158" i="1"/>
  <c r="H157" i="1"/>
  <c r="G157" i="1"/>
  <c r="D157" i="1"/>
  <c r="C157" i="1"/>
  <c r="H156" i="1"/>
  <c r="G156" i="1"/>
  <c r="D156" i="1"/>
  <c r="C156" i="1"/>
  <c r="D155" i="1"/>
  <c r="H155" i="1" s="1"/>
  <c r="C155" i="1"/>
  <c r="H154" i="1"/>
  <c r="G154" i="1"/>
  <c r="D154" i="1"/>
  <c r="C154" i="1"/>
  <c r="H153" i="1"/>
  <c r="G153" i="1"/>
  <c r="D153" i="1"/>
  <c r="C153" i="1"/>
  <c r="H152" i="1"/>
  <c r="G152" i="1"/>
  <c r="D152" i="1"/>
  <c r="C152" i="1"/>
  <c r="D151" i="1"/>
  <c r="H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G132" i="1"/>
  <c r="D132" i="1"/>
  <c r="H132" i="1" s="1"/>
  <c r="C132" i="1"/>
  <c r="D131" i="1"/>
  <c r="H131" i="1" s="1"/>
  <c r="C131" i="1"/>
  <c r="D130" i="1"/>
  <c r="H130" i="1" s="1"/>
  <c r="C130" i="1"/>
  <c r="H129" i="1"/>
  <c r="G129" i="1"/>
  <c r="D129" i="1"/>
  <c r="C129" i="1"/>
  <c r="H128" i="1"/>
  <c r="G128" i="1"/>
  <c r="D128" i="1"/>
  <c r="C128" i="1"/>
  <c r="H127" i="1"/>
  <c r="G127" i="1"/>
  <c r="D127" i="1"/>
  <c r="C127" i="1"/>
  <c r="G126" i="1"/>
  <c r="D126" i="1"/>
  <c r="H126" i="1" s="1"/>
  <c r="C126" i="1"/>
  <c r="D125" i="1"/>
  <c r="H125" i="1" s="1"/>
  <c r="C125" i="1"/>
  <c r="H124" i="1"/>
  <c r="G124" i="1"/>
  <c r="D124" i="1"/>
  <c r="C124" i="1"/>
  <c r="D123" i="1"/>
  <c r="H123" i="1" s="1"/>
  <c r="C123" i="1"/>
  <c r="H122"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H75" i="1"/>
  <c r="G75" i="1"/>
  <c r="D75" i="1"/>
  <c r="C75" i="1"/>
  <c r="D74" i="1"/>
  <c r="G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D53" i="1"/>
  <c r="H53" i="1" s="1"/>
  <c r="C53" i="1"/>
  <c r="D52" i="1"/>
  <c r="G52" i="1" s="1"/>
  <c r="C52" i="1"/>
  <c r="H51" i="1"/>
  <c r="G51" i="1"/>
  <c r="D51" i="1"/>
  <c r="C51" i="1"/>
  <c r="H50" i="1"/>
  <c r="G50" i="1"/>
  <c r="D50" i="1"/>
  <c r="C50" i="1"/>
  <c r="D49" i="1"/>
  <c r="H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E324" i="9" l="1"/>
  <c r="B324" i="9" s="1"/>
  <c r="E326" i="9"/>
  <c r="B326" i="9" s="1"/>
  <c r="G1340" i="1"/>
  <c r="G1339" i="1"/>
  <c r="H1683" i="1"/>
  <c r="H1682" i="1"/>
  <c r="H1634" i="1"/>
  <c r="G1623" i="1"/>
  <c r="G1620" i="1"/>
  <c r="G1613" i="1"/>
  <c r="G1612" i="1"/>
  <c r="G1604" i="1"/>
  <c r="H1602" i="1"/>
  <c r="H1601" i="1"/>
  <c r="H1594" i="1"/>
  <c r="G1589" i="1"/>
  <c r="G1588" i="1"/>
  <c r="G1587" i="1"/>
  <c r="G1585" i="1"/>
  <c r="H1585" i="1"/>
  <c r="D6" i="8"/>
  <c r="C1583" i="1" s="1"/>
  <c r="H1583" i="1" s="1"/>
  <c r="H1586" i="1"/>
  <c r="H1584" i="1"/>
  <c r="G1201" i="1"/>
  <c r="G1203" i="1"/>
  <c r="H1264" i="1"/>
  <c r="G1264" i="1"/>
  <c r="E255" i="5"/>
  <c r="D1259" i="1" s="1"/>
  <c r="G1262" i="1"/>
  <c r="F256" i="5"/>
  <c r="G1260" i="1"/>
  <c r="B303" i="9"/>
  <c r="G1394" i="1"/>
  <c r="G1393" i="1"/>
  <c r="H1389" i="1"/>
  <c r="H1388" i="1"/>
  <c r="H1386" i="1"/>
  <c r="G1385" i="1"/>
  <c r="H1384" i="1"/>
  <c r="G1389" i="1"/>
  <c r="G1387" i="1"/>
  <c r="G1386" i="1"/>
  <c r="H1300" i="1"/>
  <c r="G1300" i="1"/>
  <c r="G1302" i="1"/>
  <c r="E335" i="9"/>
  <c r="B335" i="9" s="1"/>
  <c r="H1281" i="1"/>
  <c r="H1287" i="1"/>
  <c r="E307" i="9"/>
  <c r="B307" i="9" s="1"/>
  <c r="E322" i="9"/>
  <c r="B322" i="9" s="1"/>
  <c r="G1305" i="1"/>
  <c r="G1257" i="1"/>
  <c r="G1252" i="1"/>
  <c r="G1254" i="1"/>
  <c r="E340" i="9"/>
  <c r="B340" i="9" s="1"/>
  <c r="H1184" i="1"/>
  <c r="D1182" i="1"/>
  <c r="G1167" i="1"/>
  <c r="E312" i="9"/>
  <c r="B312" i="9" s="1"/>
  <c r="G1155" i="1"/>
  <c r="G1161" i="1"/>
  <c r="G1087" i="1"/>
  <c r="F82" i="5"/>
  <c r="G1077" i="1"/>
  <c r="G1085" i="1"/>
  <c r="G1066" i="1"/>
  <c r="G1057" i="1"/>
  <c r="G1060" i="1"/>
  <c r="H1055" i="1"/>
  <c r="G1050" i="1"/>
  <c r="G1052" i="1"/>
  <c r="G1040" i="1"/>
  <c r="H1035" i="1"/>
  <c r="G1034" i="1"/>
  <c r="H1024" i="1"/>
  <c r="G1026" i="1"/>
  <c r="E12" i="5"/>
  <c r="E7" i="5" s="1"/>
  <c r="D1012" i="1" s="1"/>
  <c r="G1025" i="1"/>
  <c r="G1016" i="1"/>
  <c r="G1013" i="1"/>
  <c r="G1015" i="1"/>
  <c r="G53" i="1"/>
  <c r="F243" i="9"/>
  <c r="E56" i="9"/>
  <c r="B56" i="9" s="1"/>
  <c r="G736" i="1"/>
  <c r="G732" i="1"/>
  <c r="G730" i="1"/>
  <c r="G676" i="1"/>
  <c r="G651" i="1"/>
  <c r="G653" i="1"/>
  <c r="G648" i="1"/>
  <c r="G647" i="1"/>
  <c r="H646" i="1"/>
  <c r="D649" i="1"/>
  <c r="F107" i="6"/>
  <c r="G298" i="1"/>
  <c r="G415" i="1"/>
  <c r="G636" i="1"/>
  <c r="G635" i="1"/>
  <c r="E294" i="9"/>
  <c r="B294" i="9" s="1"/>
  <c r="G414" i="1"/>
  <c r="G421" i="1"/>
  <c r="G388" i="1"/>
  <c r="H381" i="1"/>
  <c r="D374" i="1"/>
  <c r="G374" i="1" s="1"/>
  <c r="G376" i="1"/>
  <c r="E373" i="4"/>
  <c r="D368" i="1" s="1"/>
  <c r="H374" i="1"/>
  <c r="F366" i="4"/>
  <c r="D361" i="1"/>
  <c r="G365" i="1"/>
  <c r="G301" i="1"/>
  <c r="E647" i="4"/>
  <c r="D641" i="1" s="1"/>
  <c r="G422" i="1"/>
  <c r="G299" i="1"/>
  <c r="H198" i="1"/>
  <c r="G214" i="1"/>
  <c r="G212" i="1"/>
  <c r="F216" i="4"/>
  <c r="G194" i="1"/>
  <c r="B243" i="9"/>
  <c r="G190" i="1"/>
  <c r="G192" i="1"/>
  <c r="E55" i="9"/>
  <c r="B55" i="9" s="1"/>
  <c r="G183" i="1"/>
  <c r="F240" i="9"/>
  <c r="B240" i="9" s="1"/>
  <c r="F239" i="9"/>
  <c r="E52" i="9"/>
  <c r="F238" i="9"/>
  <c r="B238" i="9" s="1"/>
  <c r="H179" i="1"/>
  <c r="G178" i="1"/>
  <c r="G177" i="1"/>
  <c r="G176" i="1"/>
  <c r="G174" i="1"/>
  <c r="G170" i="1"/>
  <c r="G166" i="1"/>
  <c r="G164" i="1"/>
  <c r="G161" i="1"/>
  <c r="G162" i="1"/>
  <c r="F160" i="4"/>
  <c r="G155" i="1"/>
  <c r="F237" i="9"/>
  <c r="B237" i="9" s="1"/>
  <c r="G151" i="1"/>
  <c r="G130" i="1"/>
  <c r="G133" i="1"/>
  <c r="G131" i="1"/>
  <c r="F129" i="4"/>
  <c r="G125" i="1"/>
  <c r="E125" i="4"/>
  <c r="D121" i="1" s="1"/>
  <c r="G123" i="1"/>
  <c r="F112" i="4"/>
  <c r="E82" i="4"/>
  <c r="D78" i="1" s="1"/>
  <c r="H74" i="1"/>
  <c r="G73" i="1"/>
  <c r="H64" i="1"/>
  <c r="G65" i="1"/>
  <c r="H52" i="1"/>
  <c r="F53" i="4"/>
  <c r="G49" i="1"/>
  <c r="F236" i="9"/>
  <c r="B236" i="9" s="1"/>
  <c r="E320" i="9"/>
  <c r="B320" i="9" s="1"/>
  <c r="E327" i="9"/>
  <c r="B327" i="9" s="1"/>
  <c r="D1555" i="1"/>
  <c r="I34" i="3"/>
  <c r="E5" i="7"/>
  <c r="I33" i="3" s="1"/>
  <c r="D1556" i="1"/>
  <c r="H1556" i="1" s="1"/>
  <c r="H1558" i="1"/>
  <c r="G1556" i="1"/>
  <c r="D22" i="7"/>
  <c r="J1542" i="1"/>
  <c r="G1540" i="1"/>
  <c r="H1542" i="1"/>
  <c r="I1542" i="1" s="1"/>
  <c r="E31" i="9"/>
  <c r="B31" i="9" s="1"/>
  <c r="H1447" i="1"/>
  <c r="H1463" i="1"/>
  <c r="H1479" i="1"/>
  <c r="H1495" i="1"/>
  <c r="G1495" i="1"/>
  <c r="G1504" i="1"/>
  <c r="H1507" i="1"/>
  <c r="G1507" i="1"/>
  <c r="G1520" i="1"/>
  <c r="H1523" i="1"/>
  <c r="G1523" i="1"/>
  <c r="G1536" i="1"/>
  <c r="H1539" i="1"/>
  <c r="G1539" i="1"/>
  <c r="H1559" i="1"/>
  <c r="H1570" i="1"/>
  <c r="D164" i="4"/>
  <c r="F165" i="4"/>
  <c r="H1517" i="1"/>
  <c r="G1517" i="1"/>
  <c r="H1533" i="1"/>
  <c r="G1533" i="1"/>
  <c r="J1578" i="1"/>
  <c r="G1578" i="1"/>
  <c r="H1606" i="1"/>
  <c r="G1606" i="1"/>
  <c r="H1646" i="1"/>
  <c r="G1646" i="1"/>
  <c r="D7" i="4"/>
  <c r="F8" i="4"/>
  <c r="G190" i="9"/>
  <c r="E190" i="9" s="1"/>
  <c r="B190" i="9" s="1"/>
  <c r="H156" i="9"/>
  <c r="E597" i="4"/>
  <c r="D591" i="1" s="1"/>
  <c r="C4" i="1"/>
  <c r="G1438" i="1"/>
  <c r="G1447" i="1"/>
  <c r="G1454" i="1"/>
  <c r="G1463" i="1"/>
  <c r="G1470" i="1"/>
  <c r="G1479" i="1"/>
  <c r="G1486" i="1"/>
  <c r="G1498" i="1"/>
  <c r="H1504" i="1"/>
  <c r="H1511" i="1"/>
  <c r="G1511" i="1"/>
  <c r="H1520" i="1"/>
  <c r="H1527" i="1"/>
  <c r="G1527" i="1"/>
  <c r="H1536" i="1"/>
  <c r="G1551" i="1"/>
  <c r="I1551" i="1" s="1"/>
  <c r="G1559" i="1"/>
  <c r="J1565" i="1"/>
  <c r="G1565" i="1"/>
  <c r="I1565" i="1" s="1"/>
  <c r="G1570" i="1"/>
  <c r="I1570" i="1" s="1"/>
  <c r="H1572" i="1"/>
  <c r="G1574" i="1"/>
  <c r="I1574" i="1" s="1"/>
  <c r="J1581" i="1"/>
  <c r="G1603" i="1"/>
  <c r="H1610" i="1"/>
  <c r="G1643" i="1"/>
  <c r="H1647" i="1"/>
  <c r="G1647" i="1"/>
  <c r="H1655" i="1"/>
  <c r="G1655" i="1"/>
  <c r="H1674" i="1"/>
  <c r="G1674" i="1"/>
  <c r="H1501" i="1"/>
  <c r="G1501" i="1"/>
  <c r="H1654" i="1"/>
  <c r="G1654" i="1"/>
  <c r="H1673" i="1"/>
  <c r="G1673" i="1"/>
  <c r="G1436" i="1"/>
  <c r="H1441" i="1"/>
  <c r="G1445" i="1"/>
  <c r="G1452" i="1"/>
  <c r="H1457" i="1"/>
  <c r="G1461" i="1"/>
  <c r="G1468" i="1"/>
  <c r="H1473" i="1"/>
  <c r="G1477" i="1"/>
  <c r="G1484" i="1"/>
  <c r="H1489" i="1"/>
  <c r="G1493" i="1"/>
  <c r="G1502" i="1"/>
  <c r="H1505" i="1"/>
  <c r="G1505" i="1"/>
  <c r="H1514" i="1"/>
  <c r="G1518" i="1"/>
  <c r="H1521" i="1"/>
  <c r="G1521" i="1"/>
  <c r="H1530" i="1"/>
  <c r="G1534" i="1"/>
  <c r="J1546" i="1"/>
  <c r="J1548" i="1"/>
  <c r="G1548" i="1"/>
  <c r="I1548" i="1" s="1"/>
  <c r="G1553" i="1"/>
  <c r="I1553" i="1" s="1"/>
  <c r="J1557" i="1"/>
  <c r="J1559" i="1"/>
  <c r="G1561" i="1"/>
  <c r="I1561" i="1" s="1"/>
  <c r="J1568" i="1"/>
  <c r="J1570" i="1"/>
  <c r="G1576" i="1"/>
  <c r="I1576" i="1" s="1"/>
  <c r="H1578" i="1"/>
  <c r="G1580" i="1"/>
  <c r="I1580" i="1" s="1"/>
  <c r="H1582" i="1"/>
  <c r="G1582" i="1"/>
  <c r="G1607" i="1"/>
  <c r="H1614" i="1"/>
  <c r="G1614" i="1"/>
  <c r="F126" i="4"/>
  <c r="D125" i="4"/>
  <c r="H1681" i="1"/>
  <c r="G1681" i="1"/>
  <c r="H1499" i="1"/>
  <c r="G1499" i="1"/>
  <c r="H1515" i="1"/>
  <c r="G1515" i="1"/>
  <c r="H1531" i="1"/>
  <c r="G1531" i="1"/>
  <c r="J1551" i="1"/>
  <c r="J1553" i="1"/>
  <c r="J1558" i="1"/>
  <c r="G1558" i="1"/>
  <c r="J1569" i="1"/>
  <c r="G1569" i="1"/>
  <c r="I1569" i="1" s="1"/>
  <c r="J1574" i="1"/>
  <c r="J1576" i="1"/>
  <c r="H1580" i="1"/>
  <c r="D106" i="4"/>
  <c r="F107" i="4"/>
  <c r="H1437" i="1"/>
  <c r="H1453" i="1"/>
  <c r="H1469" i="1"/>
  <c r="G1506" i="1"/>
  <c r="H1509" i="1"/>
  <c r="G1509" i="1"/>
  <c r="G1522" i="1"/>
  <c r="H1541" i="1"/>
  <c r="G1541" i="1"/>
  <c r="I1541" i="1" s="1"/>
  <c r="G1543" i="1"/>
  <c r="I1543" i="1" s="1"/>
  <c r="J1552" i="1"/>
  <c r="G1552" i="1"/>
  <c r="I1552" i="1" s="1"/>
  <c r="J1561" i="1"/>
  <c r="J1575" i="1"/>
  <c r="G1575" i="1"/>
  <c r="I1575" i="1" s="1"/>
  <c r="H1579" i="1"/>
  <c r="I1579" i="1" s="1"/>
  <c r="H1590" i="1"/>
  <c r="G1590" i="1"/>
  <c r="G1615" i="1"/>
  <c r="H1626" i="1"/>
  <c r="H1630" i="1"/>
  <c r="G1630" i="1"/>
  <c r="I27" i="3"/>
  <c r="H34" i="3"/>
  <c r="C1555" i="1"/>
  <c r="H1497" i="1"/>
  <c r="G1497" i="1"/>
  <c r="H1503" i="1"/>
  <c r="G1503" i="1"/>
  <c r="H1519" i="1"/>
  <c r="G1519" i="1"/>
  <c r="H1535" i="1"/>
  <c r="G1535" i="1"/>
  <c r="J1562" i="1"/>
  <c r="G1562" i="1"/>
  <c r="I1562" i="1" s="1"/>
  <c r="G1668" i="1"/>
  <c r="H1668" i="1"/>
  <c r="H1680" i="1"/>
  <c r="G1680" i="1"/>
  <c r="E321" i="4"/>
  <c r="E430" i="4"/>
  <c r="D5" i="7"/>
  <c r="D601" i="1"/>
  <c r="H1449" i="1"/>
  <c r="H1465" i="1"/>
  <c r="H1481" i="1"/>
  <c r="G1510" i="1"/>
  <c r="H1513" i="1"/>
  <c r="G1513" i="1"/>
  <c r="G1526" i="1"/>
  <c r="H1529" i="1"/>
  <c r="G1529" i="1"/>
  <c r="H1545" i="1"/>
  <c r="G1545" i="1"/>
  <c r="I1545" i="1" s="1"/>
  <c r="G1547" i="1"/>
  <c r="H1549" i="1"/>
  <c r="I1549" i="1" s="1"/>
  <c r="G1564" i="1"/>
  <c r="I1564" i="1" s="1"/>
  <c r="G1591" i="1"/>
  <c r="H1598" i="1"/>
  <c r="G1598" i="1"/>
  <c r="G1627" i="1"/>
  <c r="G1631" i="1"/>
  <c r="H1638" i="1"/>
  <c r="G1638" i="1"/>
  <c r="H1665" i="1"/>
  <c r="G1665" i="1"/>
  <c r="F373" i="4"/>
  <c r="E648" i="4"/>
  <c r="D642" i="1" s="1"/>
  <c r="G336" i="9"/>
  <c r="E336" i="9" s="1"/>
  <c r="B336" i="9" s="1"/>
  <c r="F178" i="5"/>
  <c r="F134" i="4"/>
  <c r="D571" i="4"/>
  <c r="F572" i="4"/>
  <c r="G1684" i="1"/>
  <c r="H1684" i="1"/>
  <c r="E7" i="4"/>
  <c r="D153" i="4"/>
  <c r="F154" i="4"/>
  <c r="D361" i="4"/>
  <c r="F362" i="4"/>
  <c r="E571" i="4"/>
  <c r="D565" i="1" s="1"/>
  <c r="D597" i="4"/>
  <c r="F616" i="4"/>
  <c r="F630" i="4"/>
  <c r="D629" i="4"/>
  <c r="D535" i="4" s="1"/>
  <c r="D7" i="5"/>
  <c r="F45" i="5"/>
  <c r="D12" i="5"/>
  <c r="D129" i="6"/>
  <c r="F130" i="6"/>
  <c r="F135" i="4"/>
  <c r="E153" i="4"/>
  <c r="F445" i="4"/>
  <c r="D431" i="4"/>
  <c r="F497" i="4"/>
  <c r="D491" i="4"/>
  <c r="D49" i="4"/>
  <c r="D82" i="4"/>
  <c r="F83" i="4"/>
  <c r="F202" i="4"/>
  <c r="D230" i="4"/>
  <c r="D309" i="4"/>
  <c r="F310" i="4"/>
  <c r="D466" i="4"/>
  <c r="F536" i="4"/>
  <c r="H315" i="9"/>
  <c r="H316" i="9"/>
  <c r="E147" i="5"/>
  <c r="D1152" i="1" s="1"/>
  <c r="F36" i="6"/>
  <c r="D35" i="6"/>
  <c r="G1672" i="1"/>
  <c r="H1675" i="1"/>
  <c r="F260" i="5"/>
  <c r="D255" i="5"/>
  <c r="E35" i="6"/>
  <c r="E141" i="6" s="1"/>
  <c r="E49" i="4"/>
  <c r="D45" i="1" s="1"/>
  <c r="F68" i="4"/>
  <c r="E164" i="4"/>
  <c r="D160" i="1" s="1"/>
  <c r="D273" i="4"/>
  <c r="F274" i="4"/>
  <c r="F426" i="4"/>
  <c r="E536" i="4"/>
  <c r="F89" i="5"/>
  <c r="G314" i="9"/>
  <c r="D88" i="5"/>
  <c r="F204" i="5"/>
  <c r="D203" i="5"/>
  <c r="F10" i="6"/>
  <c r="D5" i="6"/>
  <c r="F94" i="6"/>
  <c r="D89" i="6"/>
  <c r="D51" i="8"/>
  <c r="C1628" i="1" s="1"/>
  <c r="H180" i="9"/>
  <c r="D70" i="5"/>
  <c r="E339" i="9"/>
  <c r="B339" i="9" s="1"/>
  <c r="E51" i="9"/>
  <c r="B51" i="9" s="1"/>
  <c r="F232" i="9"/>
  <c r="B256" i="9"/>
  <c r="I10" i="9"/>
  <c r="B52" i="9"/>
  <c r="G202" i="9"/>
  <c r="E202" i="9" s="1"/>
  <c r="B202" i="9" s="1"/>
  <c r="E156" i="9"/>
  <c r="B156" i="9" s="1"/>
  <c r="F8" i="5"/>
  <c r="F120" i="5"/>
  <c r="G315" i="9"/>
  <c r="G316" i="9"/>
  <c r="F197" i="5"/>
  <c r="F297" i="5"/>
  <c r="F115" i="6"/>
  <c r="E35" i="9"/>
  <c r="B35" i="9" s="1"/>
  <c r="E54" i="9"/>
  <c r="B54" i="9" s="1"/>
  <c r="G177" i="9"/>
  <c r="E177" i="9" s="1"/>
  <c r="B177" i="9" s="1"/>
  <c r="M228" i="9"/>
  <c r="F264" i="9"/>
  <c r="B264" i="9" s="1"/>
  <c r="F607" i="4"/>
  <c r="H314" i="9"/>
  <c r="F150" i="5"/>
  <c r="G180" i="9"/>
  <c r="E180" i="9" s="1"/>
  <c r="B180"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92" i="9"/>
  <c r="E192" i="9" s="1"/>
  <c r="B192" i="9" s="1"/>
  <c r="H179" i="9"/>
  <c r="G174" i="9"/>
  <c r="E174" i="9" s="1"/>
  <c r="B174" i="9" s="1"/>
  <c r="G198" i="9"/>
  <c r="E198" i="9" s="1"/>
  <c r="B198" i="9" s="1"/>
  <c r="G182" i="9"/>
  <c r="E182" i="9" s="1"/>
  <c r="B182" i="9" s="1"/>
  <c r="G179" i="9"/>
  <c r="G204" i="9"/>
  <c r="E204" i="9" s="1"/>
  <c r="B204" i="9" s="1"/>
  <c r="G188" i="9"/>
  <c r="E188" i="9" s="1"/>
  <c r="B188" i="9" s="1"/>
  <c r="G176" i="9"/>
  <c r="E176" i="9" s="1"/>
  <c r="B176" i="9" s="1"/>
  <c r="G194" i="9"/>
  <c r="E194" i="9" s="1"/>
  <c r="B194" i="9" s="1"/>
  <c r="G310" i="9"/>
  <c r="E310" i="9" s="1"/>
  <c r="B310" i="9" s="1"/>
  <c r="G200" i="9"/>
  <c r="E200" i="9" s="1"/>
  <c r="B200" i="9" s="1"/>
  <c r="G184" i="9"/>
  <c r="E184" i="9" s="1"/>
  <c r="B184" i="9" s="1"/>
  <c r="G178" i="9"/>
  <c r="E178" i="9" s="1"/>
  <c r="B178" i="9" s="1"/>
  <c r="E43" i="9"/>
  <c r="B43" i="9" s="1"/>
  <c r="D147" i="5"/>
  <c r="E177" i="5"/>
  <c r="E47" i="9"/>
  <c r="B47" i="9" s="1"/>
  <c r="E59" i="9"/>
  <c r="B59" i="9" s="1"/>
  <c r="B232" i="9"/>
  <c r="F272" i="9"/>
  <c r="B272" i="9" s="1"/>
  <c r="F298" i="9"/>
  <c r="H309" i="9"/>
  <c r="E157" i="9"/>
  <c r="B157" i="9" s="1"/>
  <c r="E165" i="9"/>
  <c r="B165" i="9" s="1"/>
  <c r="E173" i="9"/>
  <c r="B173" i="9" s="1"/>
  <c r="B257" i="9"/>
  <c r="B265" i="9"/>
  <c r="B273" i="9"/>
  <c r="B281" i="9"/>
  <c r="B287" i="9"/>
  <c r="B163" i="9"/>
  <c r="B171" i="9"/>
  <c r="B231" i="9"/>
  <c r="F233" i="9"/>
  <c r="B233" i="9" s="1"/>
  <c r="B239" i="9"/>
  <c r="F241" i="9"/>
  <c r="B241" i="9" s="1"/>
  <c r="B247" i="9"/>
  <c r="F249" i="9"/>
  <c r="B249" i="9" s="1"/>
  <c r="B255" i="9"/>
  <c r="F257" i="9"/>
  <c r="B263" i="9"/>
  <c r="F265" i="9"/>
  <c r="B290" i="9"/>
  <c r="E311" i="9"/>
  <c r="B311" i="9" s="1"/>
  <c r="E313" i="9"/>
  <c r="B313" i="9" s="1"/>
  <c r="B131" i="9"/>
  <c r="B139" i="9"/>
  <c r="B147" i="9"/>
  <c r="B155" i="9"/>
  <c r="B234" i="9"/>
  <c r="B242" i="9"/>
  <c r="B258" i="9"/>
  <c r="B266" i="9"/>
  <c r="B274" i="9"/>
  <c r="B282" i="9"/>
  <c r="B76" i="9"/>
  <c r="B84" i="9"/>
  <c r="B92" i="9"/>
  <c r="B100" i="9"/>
  <c r="B108" i="9"/>
  <c r="B116" i="9"/>
  <c r="B124" i="9"/>
  <c r="B132" i="9"/>
  <c r="B140" i="9"/>
  <c r="B148" i="9"/>
  <c r="E319" i="9"/>
  <c r="B319" i="9" s="1"/>
  <c r="E321" i="9"/>
  <c r="B321" i="9" s="1"/>
  <c r="D45" i="8" l="1"/>
  <c r="D44" i="8"/>
  <c r="G343" i="9" s="1"/>
  <c r="E343" i="9" s="1"/>
  <c r="B343" i="9" s="1"/>
  <c r="G1583" i="1"/>
  <c r="E251" i="5"/>
  <c r="D1255" i="1" s="1"/>
  <c r="I25" i="3"/>
  <c r="G1182" i="1"/>
  <c r="H1182" i="1"/>
  <c r="E316" i="9"/>
  <c r="B316" i="9" s="1"/>
  <c r="E315" i="9"/>
  <c r="B315" i="9" s="1"/>
  <c r="D1017" i="1"/>
  <c r="I22" i="3"/>
  <c r="F228" i="9"/>
  <c r="B228" i="9" s="1"/>
  <c r="H649" i="1"/>
  <c r="G649" i="1"/>
  <c r="F647" i="4"/>
  <c r="E360" i="4"/>
  <c r="D355" i="1" s="1"/>
  <c r="G368" i="1"/>
  <c r="H368" i="1"/>
  <c r="H361" i="1"/>
  <c r="G361" i="1"/>
  <c r="H641" i="1"/>
  <c r="G641" i="1"/>
  <c r="I1558" i="1"/>
  <c r="D1538" i="1"/>
  <c r="I31" i="3"/>
  <c r="D1537" i="1"/>
  <c r="F535" i="4"/>
  <c r="C529" i="1"/>
  <c r="H24" i="9"/>
  <c r="G24" i="9"/>
  <c r="E24" i="9" s="1"/>
  <c r="D152" i="4"/>
  <c r="F153" i="4"/>
  <c r="C149" i="1"/>
  <c r="E6" i="4"/>
  <c r="D3" i="1"/>
  <c r="H1555" i="1"/>
  <c r="G1555" i="1"/>
  <c r="F70" i="5"/>
  <c r="C1075" i="1"/>
  <c r="D69" i="5"/>
  <c r="I40" i="3"/>
  <c r="C1622" i="1"/>
  <c r="F466" i="4"/>
  <c r="C460" i="1"/>
  <c r="F49" i="4"/>
  <c r="C45" i="1"/>
  <c r="F597" i="4"/>
  <c r="C591" i="1"/>
  <c r="I1559" i="1"/>
  <c r="D141" i="6"/>
  <c r="G348" i="9" s="1"/>
  <c r="E348" i="9" s="1"/>
  <c r="F5" i="6"/>
  <c r="H27" i="3"/>
  <c r="C1401" i="1"/>
  <c r="E152" i="4"/>
  <c r="D149" i="1"/>
  <c r="G346" i="9"/>
  <c r="E346" i="9" s="1"/>
  <c r="H33" i="3"/>
  <c r="C1538" i="1"/>
  <c r="D424" i="1"/>
  <c r="E639" i="4"/>
  <c r="D633" i="1" s="1"/>
  <c r="G338" i="9"/>
  <c r="E338" i="9" s="1"/>
  <c r="B338" i="9" s="1"/>
  <c r="F203" i="5"/>
  <c r="C1207" i="1"/>
  <c r="E308" i="4"/>
  <c r="D316" i="1"/>
  <c r="E309" i="9"/>
  <c r="B309" i="9" s="1"/>
  <c r="F88" i="5"/>
  <c r="C1093" i="1"/>
  <c r="F35" i="6"/>
  <c r="H28" i="3"/>
  <c r="C1431" i="1"/>
  <c r="F491" i="4"/>
  <c r="C485" i="1"/>
  <c r="F129" i="6"/>
  <c r="C1525" i="1"/>
  <c r="E69" i="5"/>
  <c r="H4" i="1"/>
  <c r="G4" i="1"/>
  <c r="F82" i="4"/>
  <c r="C78" i="1"/>
  <c r="I24" i="3"/>
  <c r="D1181" i="1"/>
  <c r="H1628" i="1"/>
  <c r="G1628" i="1"/>
  <c r="E314" i="9"/>
  <c r="B314" i="9" s="1"/>
  <c r="F12" i="5"/>
  <c r="C1017" i="1"/>
  <c r="H642" i="1"/>
  <c r="G642" i="1"/>
  <c r="F106" i="4"/>
  <c r="C102" i="1"/>
  <c r="F125" i="4"/>
  <c r="C121" i="1"/>
  <c r="D6" i="4"/>
  <c r="F7" i="4"/>
  <c r="C3" i="1"/>
  <c r="F273" i="4"/>
  <c r="C269" i="1"/>
  <c r="E179" i="9"/>
  <c r="B179" i="9" s="1"/>
  <c r="F147" i="5"/>
  <c r="C1152" i="1"/>
  <c r="B207" i="9"/>
  <c r="F89" i="6"/>
  <c r="C1485" i="1"/>
  <c r="I28" i="3"/>
  <c r="D1431" i="1"/>
  <c r="D308" i="4"/>
  <c r="F309" i="4"/>
  <c r="C304" i="1"/>
  <c r="F431" i="4"/>
  <c r="D430" i="4"/>
  <c r="D640" i="4" s="1"/>
  <c r="C425" i="1"/>
  <c r="D360" i="4"/>
  <c r="F361" i="4"/>
  <c r="C356" i="1"/>
  <c r="I1578" i="1"/>
  <c r="F164" i="4"/>
  <c r="C160" i="1"/>
  <c r="F629" i="4"/>
  <c r="C623" i="1"/>
  <c r="D177" i="5"/>
  <c r="E535" i="4"/>
  <c r="D530" i="1"/>
  <c r="F255" i="5"/>
  <c r="D251" i="5"/>
  <c r="C1259" i="1"/>
  <c r="F230" i="4"/>
  <c r="C226" i="1"/>
  <c r="D6" i="5"/>
  <c r="F7" i="5"/>
  <c r="H22" i="3"/>
  <c r="C1012" i="1"/>
  <c r="F571" i="4"/>
  <c r="C565" i="1"/>
  <c r="H601" i="1"/>
  <c r="G601" i="1"/>
  <c r="C1621" i="1" l="1"/>
  <c r="H1621" i="1" s="1"/>
  <c r="K1481" i="9"/>
  <c r="H19" i="9"/>
  <c r="E19" i="9" s="1"/>
  <c r="B19" i="9" s="1"/>
  <c r="I39" i="3"/>
  <c r="G344" i="9"/>
  <c r="E344" i="9" s="1"/>
  <c r="B344" i="9" s="1"/>
  <c r="E176" i="5"/>
  <c r="D1180" i="1" s="1"/>
  <c r="E347" i="9"/>
  <c r="B348" i="9"/>
  <c r="F640" i="4"/>
  <c r="C634" i="1"/>
  <c r="H9" i="3"/>
  <c r="H1401" i="1"/>
  <c r="G1401" i="1"/>
  <c r="H226" i="1"/>
  <c r="G226" i="1"/>
  <c r="H304" i="1"/>
  <c r="G304" i="1"/>
  <c r="H121" i="1"/>
  <c r="G121" i="1"/>
  <c r="H485" i="1"/>
  <c r="G485" i="1"/>
  <c r="H316" i="1"/>
  <c r="G316" i="1"/>
  <c r="H1622" i="1"/>
  <c r="G1622" i="1"/>
  <c r="I17" i="3"/>
  <c r="E422" i="4"/>
  <c r="D2" i="1"/>
  <c r="G306" i="9"/>
  <c r="E306" i="9" s="1"/>
  <c r="B306" i="9" s="1"/>
  <c r="C1011" i="1"/>
  <c r="H45" i="1"/>
  <c r="G45" i="1"/>
  <c r="H425" i="1"/>
  <c r="G425" i="1"/>
  <c r="H460" i="1"/>
  <c r="G460" i="1"/>
  <c r="G565" i="1"/>
  <c r="H565" i="1"/>
  <c r="H160" i="1"/>
  <c r="G160" i="1"/>
  <c r="D422" i="4"/>
  <c r="D300" i="4"/>
  <c r="H17" i="3"/>
  <c r="F6" i="4"/>
  <c r="C2" i="1"/>
  <c r="G78" i="1"/>
  <c r="H78" i="1"/>
  <c r="G1538" i="1"/>
  <c r="H1538" i="1"/>
  <c r="D176" i="5"/>
  <c r="F177" i="5"/>
  <c r="H24" i="3"/>
  <c r="C1181" i="1"/>
  <c r="B24" i="9"/>
  <c r="H623" i="1"/>
  <c r="G623" i="1"/>
  <c r="H1485" i="1"/>
  <c r="G1485" i="1"/>
  <c r="G3" i="1"/>
  <c r="H3" i="1"/>
  <c r="I23" i="3"/>
  <c r="D1074" i="1"/>
  <c r="E6" i="5"/>
  <c r="H1093" i="1"/>
  <c r="G1093" i="1"/>
  <c r="D639" i="4"/>
  <c r="F430" i="4"/>
  <c r="C424" i="1"/>
  <c r="H1525" i="1"/>
  <c r="G1525" i="1"/>
  <c r="H529" i="1"/>
  <c r="G529" i="1"/>
  <c r="H1259" i="1"/>
  <c r="G1259" i="1"/>
  <c r="G1017" i="1"/>
  <c r="H1017" i="1"/>
  <c r="F141" i="6"/>
  <c r="H31" i="3"/>
  <c r="C1537" i="1"/>
  <c r="F251" i="5"/>
  <c r="H25" i="3"/>
  <c r="C1255" i="1"/>
  <c r="H1152" i="1"/>
  <c r="G1152" i="1"/>
  <c r="H11" i="3"/>
  <c r="H1012" i="1"/>
  <c r="G1012" i="1"/>
  <c r="E417" i="4"/>
  <c r="D412" i="1" s="1"/>
  <c r="D303" i="1"/>
  <c r="E418" i="4"/>
  <c r="D413" i="1" s="1"/>
  <c r="B346" i="9"/>
  <c r="E345" i="9"/>
  <c r="I10" i="3" s="1"/>
  <c r="H149" i="1"/>
  <c r="G149" i="1"/>
  <c r="H530" i="1"/>
  <c r="G530" i="1"/>
  <c r="H356" i="1"/>
  <c r="G356" i="1"/>
  <c r="F308" i="4"/>
  <c r="D417" i="4"/>
  <c r="C303" i="1"/>
  <c r="H1431" i="1"/>
  <c r="G1431" i="1"/>
  <c r="H1207" i="1"/>
  <c r="G1207" i="1"/>
  <c r="H591" i="1"/>
  <c r="G591" i="1"/>
  <c r="F69" i="5"/>
  <c r="H23" i="3"/>
  <c r="C1074" i="1"/>
  <c r="D418" i="4"/>
  <c r="F360" i="4"/>
  <c r="C355" i="1"/>
  <c r="E640" i="4"/>
  <c r="D634" i="1" s="1"/>
  <c r="D529" i="1"/>
  <c r="H269" i="1"/>
  <c r="G269" i="1"/>
  <c r="H102" i="1"/>
  <c r="G102" i="1"/>
  <c r="E299" i="4"/>
  <c r="E300" i="4" s="1"/>
  <c r="D296" i="1" s="1"/>
  <c r="I18" i="3"/>
  <c r="D148" i="1"/>
  <c r="H1075" i="1"/>
  <c r="G1075" i="1"/>
  <c r="D299" i="4"/>
  <c r="H18" i="3"/>
  <c r="F152" i="4"/>
  <c r="C148" i="1"/>
  <c r="E342" i="9" l="1"/>
  <c r="G1621" i="1"/>
  <c r="H1074" i="1"/>
  <c r="G1074" i="1"/>
  <c r="F176" i="5"/>
  <c r="C1180" i="1"/>
  <c r="H634" i="1"/>
  <c r="G634" i="1"/>
  <c r="F422" i="4"/>
  <c r="D643" i="4"/>
  <c r="C417" i="1"/>
  <c r="I9" i="3"/>
  <c r="K3" i="9"/>
  <c r="G355" i="1"/>
  <c r="H355" i="1"/>
  <c r="H424" i="1"/>
  <c r="G424" i="1"/>
  <c r="H1181" i="1"/>
  <c r="G1181" i="1"/>
  <c r="H2" i="1"/>
  <c r="G2" i="1"/>
  <c r="F300" i="4"/>
  <c r="C296" i="1"/>
  <c r="H303" i="1"/>
  <c r="G303" i="1"/>
  <c r="H148" i="1"/>
  <c r="G148" i="1"/>
  <c r="G299" i="9"/>
  <c r="D423" i="4"/>
  <c r="D424" i="4" s="1"/>
  <c r="D301" i="4"/>
  <c r="F299" i="4"/>
  <c r="C295" i="1"/>
  <c r="N3" i="9"/>
  <c r="I11" i="3"/>
  <c r="H1537" i="1"/>
  <c r="G1537" i="1"/>
  <c r="H299" i="9"/>
  <c r="D1011" i="1"/>
  <c r="G1011" i="1" s="1"/>
  <c r="E643" i="4"/>
  <c r="D417" i="1"/>
  <c r="F417" i="4"/>
  <c r="C412" i="1"/>
  <c r="E423" i="4"/>
  <c r="E301" i="4"/>
  <c r="D297" i="1" s="1"/>
  <c r="D295" i="1"/>
  <c r="F418" i="4"/>
  <c r="C413" i="1"/>
  <c r="H1255" i="1"/>
  <c r="G1255" i="1"/>
  <c r="F639" i="4"/>
  <c r="C633" i="1"/>
  <c r="F6" i="5"/>
  <c r="E299" i="9" l="1"/>
  <c r="B299" i="9" s="1"/>
  <c r="H8" i="3"/>
  <c r="M3" i="9" s="1"/>
  <c r="H1011" i="1"/>
  <c r="F424" i="4"/>
  <c r="C419" i="1"/>
  <c r="H412" i="1"/>
  <c r="G412" i="1"/>
  <c r="H1180" i="1"/>
  <c r="G1180" i="1"/>
  <c r="H633" i="1"/>
  <c r="G633" i="1"/>
  <c r="E425" i="4"/>
  <c r="D420" i="1" s="1"/>
  <c r="E644" i="4"/>
  <c r="E645" i="4" s="1"/>
  <c r="D418" i="1"/>
  <c r="H20" i="9"/>
  <c r="D637" i="1"/>
  <c r="H295" i="1"/>
  <c r="G295" i="1"/>
  <c r="E424" i="4"/>
  <c r="D419" i="1" s="1"/>
  <c r="H296" i="1"/>
  <c r="G296" i="1"/>
  <c r="H417" i="1"/>
  <c r="G417" i="1"/>
  <c r="F301" i="4"/>
  <c r="C297" i="1"/>
  <c r="H413" i="1"/>
  <c r="G413" i="1"/>
  <c r="D644" i="4"/>
  <c r="D425" i="4"/>
  <c r="F423" i="4"/>
  <c r="C418" i="1"/>
  <c r="G20" i="9"/>
  <c r="F643" i="4"/>
  <c r="C637" i="1"/>
  <c r="D646" i="4" l="1"/>
  <c r="F644" i="4"/>
  <c r="C638" i="1"/>
  <c r="H637" i="1"/>
  <c r="G637" i="1"/>
  <c r="E646" i="4"/>
  <c r="E649" i="4" s="1"/>
  <c r="D638" i="1"/>
  <c r="D639" i="1"/>
  <c r="H334" i="9"/>
  <c r="G334" i="9"/>
  <c r="F425" i="4"/>
  <c r="C420" i="1"/>
  <c r="H419" i="1"/>
  <c r="G419" i="1"/>
  <c r="D645" i="4"/>
  <c r="E20" i="9"/>
  <c r="B20" i="9" s="1"/>
  <c r="H418" i="1"/>
  <c r="G418" i="1"/>
  <c r="H297" i="1"/>
  <c r="G297" i="1"/>
  <c r="E334" i="9" l="1"/>
  <c r="B334" i="9" s="1"/>
  <c r="D649" i="4"/>
  <c r="F645" i="4"/>
  <c r="C639" i="1"/>
  <c r="G297" i="9"/>
  <c r="E297" i="9" s="1"/>
  <c r="B297" i="9" s="1"/>
  <c r="I19" i="3"/>
  <c r="D643" i="1"/>
  <c r="E650" i="4"/>
  <c r="D640" i="1"/>
  <c r="H638" i="1"/>
  <c r="G638" i="1"/>
  <c r="H420" i="1"/>
  <c r="G420" i="1"/>
  <c r="F646" i="4"/>
  <c r="D650" i="4"/>
  <c r="C640" i="1"/>
  <c r="E298" i="9" l="1"/>
  <c r="I8" i="3" s="1"/>
  <c r="F650" i="4"/>
  <c r="H20" i="3"/>
  <c r="C644" i="1"/>
  <c r="I20" i="3"/>
  <c r="D644" i="1"/>
  <c r="H640" i="1"/>
  <c r="G640" i="1"/>
  <c r="H639" i="1"/>
  <c r="G639" i="1"/>
  <c r="H7" i="3"/>
  <c r="F649" i="4"/>
  <c r="C643" i="1"/>
  <c r="H19" i="3"/>
  <c r="H643" i="1" l="1"/>
  <c r="G643" i="1"/>
  <c r="H644" i="1"/>
  <c r="G644" i="1"/>
  <c r="J3" i="9"/>
  <c r="G295" i="9" l="1"/>
  <c r="G18" i="9"/>
  <c r="L293" i="9"/>
  <c r="F293" i="9" s="1"/>
  <c r="H18" i="9"/>
  <c r="I5" i="9"/>
  <c r="H16" i="9"/>
  <c r="G15" i="9"/>
  <c r="I13" i="9"/>
  <c r="K11" i="9"/>
  <c r="J8" i="9"/>
  <c r="H295" i="9"/>
  <c r="J11" i="9"/>
  <c r="J13" i="9"/>
  <c r="L15" i="9"/>
  <c r="K9" i="9"/>
  <c r="J12" i="9"/>
  <c r="G21" i="9"/>
  <c r="K12" i="9"/>
  <c r="I11" i="9"/>
  <c r="H17" i="9"/>
  <c r="K13" i="9"/>
  <c r="H22" i="9"/>
  <c r="G16" i="9"/>
  <c r="H15" i="9"/>
  <c r="G22" i="9"/>
  <c r="J9" i="9"/>
  <c r="J5" i="9"/>
  <c r="K10" i="9"/>
  <c r="J10" i="9"/>
  <c r="I17" i="9"/>
  <c r="G17" i="9"/>
  <c r="L16" i="9"/>
  <c r="K8" i="9"/>
  <c r="H21" i="9"/>
  <c r="M16" i="9"/>
  <c r="I6" i="9"/>
  <c r="J6" i="9"/>
  <c r="I12" i="9"/>
  <c r="J17" i="9"/>
  <c r="K5" i="9"/>
  <c r="J7" i="9"/>
  <c r="K7" i="9"/>
  <c r="I7" i="9"/>
  <c r="I9" i="9"/>
  <c r="K6" i="9"/>
  <c r="I8" i="9"/>
  <c r="M15" i="9"/>
  <c r="E16" i="9" l="1"/>
  <c r="E22" i="9"/>
  <c r="B22" i="9" s="1"/>
  <c r="F16" i="9"/>
  <c r="E10" i="9"/>
  <c r="B10" i="9" s="1"/>
  <c r="E21" i="9"/>
  <c r="B21" i="9" s="1"/>
  <c r="E9" i="9"/>
  <c r="B9" i="9" s="1"/>
  <c r="E13" i="9"/>
  <c r="B13" i="9" s="1"/>
  <c r="E17" i="9"/>
  <c r="B17" i="9" s="1"/>
  <c r="E15" i="9"/>
  <c r="E8" i="9"/>
  <c r="B8" i="9" s="1"/>
  <c r="E12" i="9"/>
  <c r="B12" i="9" s="1"/>
  <c r="F15" i="9"/>
  <c r="E7" i="9"/>
  <c r="B7" i="9" s="1"/>
  <c r="E11" i="9"/>
  <c r="B11" i="9" s="1"/>
  <c r="B293" i="9"/>
  <c r="F23" i="9"/>
  <c r="E5" i="9"/>
  <c r="E6" i="9"/>
  <c r="B6" i="9" s="1"/>
  <c r="E18" i="9"/>
  <c r="B18" i="9" s="1"/>
  <c r="E295" i="9"/>
  <c r="F14" i="9" l="1"/>
  <c r="F3" i="9" s="1"/>
  <c r="B16" i="9"/>
  <c r="B5" i="9"/>
  <c r="E4" i="9"/>
  <c r="B15" i="9"/>
  <c r="E14" i="9"/>
  <c r="I13" i="3" s="1"/>
  <c r="B295" i="9"/>
  <c r="E23" i="9"/>
  <c r="I7" i="3" s="1"/>
  <c r="E3" i="9" l="1"/>
</calcChain>
</file>

<file path=xl/sharedStrings.xml><?xml version="1.0" encoding="utf-8"?>
<sst xmlns="http://schemas.openxmlformats.org/spreadsheetml/2006/main" count="4733" uniqueCount="3657">
  <si>
    <t>Obveznik:</t>
  </si>
  <si>
    <t>47949 - Art-kino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</si>
  <si>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</si>
  <si>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</si>
  <si>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</si>
  <si>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</si>
  <si>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</si>
  <si>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</si>
  <si>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</si>
  <si>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</si>
  <si>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</si>
  <si>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</si>
  <si>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</si>
  <si>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</si>
  <si>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</si>
  <si>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</si>
  <si>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</si>
  <si>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</si>
  <si>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</si>
  <si>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</si>
  <si>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</si>
  <si>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</si>
  <si>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</si>
  <si>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</si>
  <si>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</si>
  <si>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</si>
  <si>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</si>
  <si>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</si>
  <si>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</si>
  <si>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</si>
  <si>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</si>
  <si>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</si>
  <si>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</si>
  <si>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</si>
  <si>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</si>
  <si>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</si>
  <si>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</si>
  <si>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</si>
  <si>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</si>
  <si>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</si>
  <si>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</si>
  <si>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</si>
  <si>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</si>
  <si>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</si>
  <si>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</si>
  <si>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</si>
  <si>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</si>
  <si>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</si>
  <si>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</si>
  <si>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</si>
  <si>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</si>
  <si>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</si>
  <si>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</si>
  <si>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</si>
  <si>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</si>
  <si>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</si>
  <si>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</si>
  <si>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</si>
  <si>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</si>
  <si>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</si>
  <si>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</si>
  <si>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</si>
  <si>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</si>
  <si>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</si>
  <si>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</si>
  <si>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</si>
  <si>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</si>
  <si>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</si>
  <si>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</si>
  <si>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</si>
  <si>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</si>
  <si>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</si>
  <si>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</si>
  <si>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</si>
  <si>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</si>
  <si>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</si>
  <si>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</si>
  <si>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</si>
  <si>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</si>
  <si>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</si>
  <si>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</si>
  <si>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</si>
  <si>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</si>
  <si>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</si>
  <si>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</si>
  <si>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</si>
  <si>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</si>
  <si>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</si>
  <si>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</si>
  <si>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</si>
  <si>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</si>
  <si>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</si>
  <si>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</si>
  <si>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</si>
  <si>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</si>
  <si>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</si>
  <si>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</si>
  <si>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</si>
  <si>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</si>
  <si>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</si>
  <si>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</si>
  <si>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</si>
  <si>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</si>
  <si>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</si>
  <si>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</si>
  <si>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</si>
  <si>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</si>
  <si>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</si>
  <si>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</si>
  <si>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</si>
  <si>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</si>
  <si>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</si>
  <si>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</si>
  <si>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</si>
  <si>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</si>
  <si>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</si>
  <si>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</si>
  <si>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</si>
  <si>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</si>
  <si>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</si>
  <si>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</si>
  <si>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</si>
  <si>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</si>
  <si>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</si>
  <si>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</si>
  <si>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</si>
  <si>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</si>
  <si>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</si>
  <si>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</si>
  <si>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</si>
  <si>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</si>
  <si>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</si>
  <si>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</si>
  <si>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</si>
  <si>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</si>
  <si>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</si>
  <si>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</si>
  <si>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</si>
  <si>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</si>
  <si>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</si>
  <si>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</si>
  <si>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</si>
  <si>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</si>
  <si>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</si>
  <si>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</si>
  <si>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</si>
  <si>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</si>
  <si>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</si>
  <si>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</si>
  <si>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</si>
  <si>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</si>
  <si>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</si>
  <si>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</si>
  <si>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</si>
  <si>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</si>
  <si>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</si>
  <si>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</si>
  <si>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</si>
  <si>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</si>
  <si>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</si>
  <si>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</si>
  <si>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</si>
  <si>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</si>
  <si>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</si>
  <si>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</si>
  <si>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</si>
  <si>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</si>
  <si>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</si>
  <si>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</si>
  <si>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</si>
  <si>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</si>
  <si>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</si>
  <si>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</si>
  <si>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</si>
  <si>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</si>
  <si>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</si>
  <si>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</si>
  <si>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</si>
  <si>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</si>
  <si>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</si>
  <si>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</si>
  <si>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</si>
  <si>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</si>
  <si>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</si>
  <si>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</si>
  <si>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</si>
  <si>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</si>
  <si>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</si>
  <si>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</si>
  <si>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</si>
  <si>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</si>
  <si>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</si>
  <si>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</si>
  <si>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</si>
  <si>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</si>
  <si>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</si>
  <si>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</si>
  <si>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</si>
  <si>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</si>
  <si>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</si>
  <si>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</si>
  <si>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</si>
  <si>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</si>
  <si>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</si>
  <si>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</si>
  <si>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</si>
  <si>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</si>
  <si>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</si>
  <si>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</si>
  <si>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</si>
  <si>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</si>
  <si>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</si>
  <si>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</si>
  <si>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</si>
  <si>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</si>
  <si>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</si>
  <si>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</si>
  <si>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</si>
  <si>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</si>
  <si>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</si>
  <si>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</si>
  <si>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</si>
  <si>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</si>
  <si>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</si>
  <si>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</si>
  <si>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</si>
  <si>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</si>
  <si>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</si>
  <si>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</si>
  <si>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</si>
  <si>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</si>
  <si>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</si>
  <si>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</si>
  <si>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</si>
  <si>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</si>
  <si>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</si>
  <si>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</si>
  <si>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</si>
  <si>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</si>
  <si>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</si>
  <si>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</si>
  <si>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</si>
  <si>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</si>
  <si>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</si>
  <si>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</si>
  <si>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</si>
  <si>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</si>
  <si>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</si>
  <si>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</si>
  <si>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</si>
  <si>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</si>
  <si>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</si>
  <si>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</si>
  <si>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</si>
  <si>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</si>
  <si>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</si>
  <si>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</si>
  <si>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</si>
  <si>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</si>
  <si>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</si>
  <si>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</si>
  <si>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</si>
  <si>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</si>
  <si>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</si>
  <si>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</si>
  <si>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</si>
  <si>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</si>
  <si>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</si>
  <si>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</si>
  <si>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</si>
  <si>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</si>
  <si>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</si>
  <si>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</si>
  <si>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</si>
  <si>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</si>
  <si>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</si>
  <si>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</si>
  <si>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</si>
  <si>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</si>
  <si>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</si>
  <si>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</si>
  <si>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</si>
  <si>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</si>
  <si>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</si>
  <si>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</si>
  <si>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</si>
  <si>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</si>
  <si>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</si>
  <si>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</si>
  <si>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</si>
  <si>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</si>
  <si>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</si>
  <si>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</si>
  <si>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</si>
  <si>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</si>
  <si>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</si>
  <si>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</si>
  <si>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</si>
  <si>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</si>
  <si>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</si>
  <si>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</si>
  <si>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</si>
  <si>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</si>
  <si>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</si>
  <si>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</si>
  <si>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</si>
  <si>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</si>
  <si>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</si>
  <si>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</si>
  <si>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</si>
  <si>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</si>
  <si>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</si>
  <si>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</si>
  <si>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</si>
  <si>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</si>
  <si>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</si>
  <si>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</si>
  <si>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</si>
  <si>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</si>
  <si>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</si>
  <si>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</si>
  <si>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</si>
  <si>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</si>
  <si>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</si>
  <si>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</si>
  <si>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</si>
  <si>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</si>
  <si>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</si>
  <si>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</si>
  <si>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</si>
  <si>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</si>
  <si>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</si>
  <si>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</si>
  <si>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</si>
  <si>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</si>
  <si>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</si>
  <si>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</si>
  <si>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</si>
  <si>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</si>
  <si>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</si>
  <si>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</si>
  <si>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</si>
  <si>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</si>
  <si>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</si>
  <si>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</si>
  <si>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</si>
  <si>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</si>
  <si>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</si>
  <si>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</si>
  <si>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</si>
  <si>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</si>
  <si>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</si>
  <si>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</si>
  <si>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</si>
  <si>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</si>
  <si>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</si>
  <si>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</si>
  <si>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</si>
  <si>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</si>
  <si>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</si>
  <si>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</si>
  <si>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</si>
  <si>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</si>
  <si>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</si>
  <si>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</si>
  <si>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</si>
  <si>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</si>
  <si>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</si>
  <si>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</si>
  <si>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</si>
  <si>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</si>
  <si>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</si>
  <si>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</si>
  <si>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</si>
  <si>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</si>
  <si>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</si>
  <si>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</si>
  <si>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</si>
  <si>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</si>
  <si>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</si>
  <si>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</si>
  <si>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</si>
  <si>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</si>
  <si>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</si>
  <si>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</si>
  <si>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</si>
  <si>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</si>
  <si>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</si>
  <si>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</si>
  <si>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</si>
  <si>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</si>
  <si>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</si>
  <si>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</si>
  <si>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</si>
  <si>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</si>
  <si>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</si>
  <si>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</si>
  <si>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</si>
  <si>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</si>
  <si>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</si>
  <si>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</si>
  <si>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</si>
  <si>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</si>
  <si>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</si>
  <si>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</si>
  <si>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</si>
  <si>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</si>
  <si>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</si>
  <si>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</si>
  <si>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</si>
  <si>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</si>
  <si>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</si>
  <si>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</si>
  <si>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</si>
  <si>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</si>
  <si>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</si>
  <si>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</si>
  <si>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</si>
  <si>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</si>
  <si>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</si>
  <si>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</si>
  <si>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</si>
  <si>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</si>
  <si>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</si>
  <si>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</si>
  <si>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</si>
  <si>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</si>
  <si>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</si>
  <si>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</si>
  <si>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</si>
  <si>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</si>
  <si>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</si>
  <si>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</si>
  <si>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</si>
  <si>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</si>
  <si>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</si>
  <si>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</si>
  <si>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</si>
  <si>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</si>
  <si>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</si>
  <si>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</si>
  <si>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</si>
  <si>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</si>
  <si>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</si>
  <si>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</si>
  <si>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</si>
  <si>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</si>
  <si>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</si>
  <si>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</si>
  <si>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</si>
  <si>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</si>
  <si>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</si>
  <si>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</si>
  <si>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</si>
  <si>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</si>
  <si>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</si>
  <si>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</si>
  <si>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</si>
  <si>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</si>
  <si>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</si>
  <si>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</si>
  <si>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</si>
  <si>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</si>
  <si>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</si>
  <si>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</si>
  <si>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</si>
  <si>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</si>
  <si>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</si>
  <si>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</si>
  <si>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</si>
  <si>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</si>
  <si>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</si>
  <si>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</si>
  <si>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</si>
  <si>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</si>
  <si>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</si>
  <si>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</si>
  <si>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</si>
  <si>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</si>
  <si>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</si>
  <si>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</si>
  <si>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</si>
  <si>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</si>
  <si>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</si>
  <si>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</si>
  <si>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</si>
  <si>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</si>
  <si>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</si>
  <si>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</si>
  <si>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</si>
  <si>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</si>
  <si>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</si>
  <si>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</si>
  <si>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</si>
  <si>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</si>
  <si>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</si>
  <si>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</si>
  <si>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</si>
  <si>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</si>
  <si>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</si>
  <si>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</si>
  <si>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</si>
  <si>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</si>
  <si>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</si>
  <si>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</si>
  <si>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</si>
  <si>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</si>
  <si>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</si>
  <si>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</si>
  <si>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</si>
  <si>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</si>
  <si>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</si>
  <si>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</si>
  <si>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</si>
  <si>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</si>
  <si>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</si>
  <si>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</si>
  <si>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</si>
  <si>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</si>
  <si>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</si>
  <si>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</si>
  <si>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</si>
  <si>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</si>
  <si>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</si>
  <si>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</si>
  <si>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</si>
  <si>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</si>
  <si>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</si>
  <si>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</si>
  <si>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</si>
  <si>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</si>
  <si>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</si>
  <si>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</si>
  <si>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</si>
  <si>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</si>
  <si>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</si>
  <si>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</si>
  <si>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</si>
  <si>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</si>
  <si>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</si>
  <si>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</si>
  <si>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</si>
  <si>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</si>
  <si>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</si>
  <si>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</si>
  <si>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</si>
  <si>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</si>
  <si>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</si>
  <si>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</si>
  <si>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</si>
  <si>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</si>
  <si>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</si>
  <si>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</si>
  <si>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</si>
  <si>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</si>
  <si>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</si>
  <si>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</si>
  <si>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</si>
  <si>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</si>
  <si>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</si>
  <si>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</si>
  <si>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</si>
  <si>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</si>
  <si>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</si>
  <si>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</si>
  <si>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</si>
  <si>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</si>
  <si>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</si>
  <si>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</si>
  <si>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</si>
  <si>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</si>
  <si>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</si>
  <si>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</si>
  <si>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</si>
  <si>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</si>
  <si>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</si>
  <si>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</si>
  <si>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</si>
  <si>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</si>
  <si>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</si>
  <si>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</si>
  <si>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</si>
  <si>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</si>
  <si>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</si>
  <si>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</si>
  <si>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</si>
  <si>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</si>
  <si>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</si>
  <si>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</si>
  <si>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</si>
  <si>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</si>
  <si>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</si>
  <si>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</si>
  <si>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</si>
  <si>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</si>
  <si>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</si>
  <si>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</si>
  <si>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</si>
  <si>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</si>
  <si>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</si>
  <si>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</si>
  <si>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</si>
  <si>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</si>
  <si>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</si>
  <si>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</si>
  <si>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</si>
  <si>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</si>
  <si>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</si>
  <si>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</si>
  <si>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</si>
  <si>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</si>
  <si>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</si>
  <si>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</si>
  <si>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</si>
  <si>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</si>
  <si>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</si>
  <si>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</si>
  <si>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</si>
  <si>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</si>
  <si>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</si>
  <si>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</si>
  <si>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</si>
  <si>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</si>
  <si>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</si>
  <si>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</si>
  <si>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</si>
  <si>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</si>
  <si>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</si>
  <si>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</si>
  <si>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</si>
  <si>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</si>
  <si>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</si>
  <si>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</si>
  <si>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</si>
  <si>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</si>
  <si>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</si>
  <si>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</si>
  <si>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</si>
  <si>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</si>
  <si>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</si>
  <si>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</si>
  <si>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</si>
  <si>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</si>
  <si>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</si>
  <si>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</si>
  <si>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</si>
  <si>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</si>
  <si>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</si>
  <si>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</si>
  <si>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</si>
  <si>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</si>
  <si>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</si>
  <si>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</si>
  <si>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</si>
  <si>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</si>
  <si>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</si>
  <si>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</si>
  <si>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</si>
  <si>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</si>
  <si>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</si>
  <si>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</si>
  <si>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</si>
  <si>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</si>
  <si>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</si>
  <si>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</si>
  <si>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</si>
  <si>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</si>
  <si>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</si>
  <si>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</si>
  <si>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</si>
  <si>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</si>
  <si>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</si>
  <si>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</si>
  <si>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</si>
  <si>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</si>
  <si>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</si>
  <si>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</si>
  <si>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</si>
  <si>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</si>
  <si>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</si>
  <si>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</si>
  <si>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</si>
  <si>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</si>
  <si>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</si>
  <si>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</si>
  <si>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</si>
  <si>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</si>
  <si>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</si>
  <si>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</si>
  <si>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</si>
  <si>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</si>
  <si>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</si>
  <si>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</si>
  <si>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</si>
  <si>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</si>
  <si>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</si>
  <si>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</si>
  <si>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</si>
  <si>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</si>
  <si>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</si>
  <si>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</si>
  <si>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</si>
  <si>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</si>
  <si>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</si>
  <si>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</si>
  <si>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</si>
  <si>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</si>
  <si>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</si>
  <si>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</si>
  <si>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</si>
  <si>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</si>
  <si>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</si>
  <si>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</si>
  <si>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</si>
  <si>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</si>
  <si>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</si>
  <si>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</si>
  <si>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</si>
  <si>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</si>
  <si>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</si>
  <si>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</si>
  <si>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</si>
  <si>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</si>
  <si>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</si>
  <si>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</si>
  <si>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</si>
  <si>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</si>
  <si>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</si>
  <si>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</si>
  <si>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</si>
  <si>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</si>
  <si>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</si>
  <si>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</si>
  <si>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</si>
  <si>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</si>
  <si>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</si>
  <si>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</si>
  <si>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</si>
  <si>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</si>
  <si>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</si>
  <si>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</si>
  <si>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</si>
  <si>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</si>
  <si>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</si>
  <si>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</si>
  <si>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</si>
  <si>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</si>
  <si>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</si>
  <si>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</si>
  <si>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</si>
  <si>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</si>
  <si>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</si>
  <si>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</si>
  <si>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</si>
  <si>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</si>
  <si>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</si>
  <si>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</si>
  <si>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</si>
  <si>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</si>
  <si>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</si>
  <si>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</si>
  <si>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</si>
  <si>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</si>
  <si>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</si>
  <si>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</si>
  <si>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</si>
  <si>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</si>
  <si>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</si>
  <si>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</si>
  <si>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</si>
  <si>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</si>
  <si>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</si>
  <si>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</si>
  <si>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</si>
  <si>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</si>
  <si>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</si>
  <si>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</si>
  <si>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</si>
  <si>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</si>
  <si>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</si>
  <si>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</si>
  <si>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</si>
  <si>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</si>
  <si>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</si>
  <si>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</si>
  <si>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</si>
  <si>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</si>
  <si>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</si>
  <si>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</si>
  <si>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</si>
  <si>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</si>
  <si>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</si>
  <si>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</si>
  <si>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</si>
  <si>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</si>
  <si>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</si>
  <si>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</si>
  <si>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</si>
  <si>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</si>
  <si>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</si>
  <si>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</si>
  <si>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</si>
  <si>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</si>
  <si>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</si>
  <si>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</si>
  <si>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</si>
  <si>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</si>
  <si>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</si>
  <si>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</si>
  <si>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</si>
  <si>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</si>
  <si>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</si>
  <si>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</si>
  <si>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</si>
  <si>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</si>
  <si>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</si>
  <si>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</si>
  <si>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</si>
  <si>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</si>
  <si>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</si>
  <si>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</si>
  <si>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</si>
  <si>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</si>
  <si>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</si>
  <si>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</si>
  <si>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</si>
  <si>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</si>
  <si>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</si>
  <si>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</si>
  <si>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</si>
  <si>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</si>
  <si>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</si>
  <si>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</si>
  <si>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</si>
  <si>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</si>
  <si>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</si>
  <si>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</si>
  <si>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</si>
  <si>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</si>
  <si>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</si>
  <si>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</si>
  <si>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</si>
  <si>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</si>
  <si>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</si>
  <si>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</si>
  <si>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</si>
  <si>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</si>
  <si>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</si>
  <si>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</si>
  <si>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</si>
  <si>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</si>
  <si>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</si>
  <si>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</si>
  <si>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</si>
  <si>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</si>
  <si>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</si>
  <si>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</si>
  <si>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</si>
  <si>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</si>
  <si>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</si>
  <si>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</si>
  <si>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</si>
  <si>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</si>
  <si>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</si>
  <si>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</si>
  <si>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</si>
  <si>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</si>
  <si>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</si>
  <si>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</si>
  <si>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</si>
  <si>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</si>
  <si>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</si>
  <si>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</si>
  <si>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</si>
  <si>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</si>
  <si>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</si>
  <si>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</si>
  <si>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</si>
  <si>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</si>
  <si>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</si>
  <si>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</si>
  <si>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</si>
  <si>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</si>
  <si>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</si>
  <si>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</si>
  <si>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</si>
  <si>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</si>
  <si>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</si>
  <si>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</si>
  <si>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</si>
  <si>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</si>
  <si>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</si>
  <si>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</si>
  <si>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</si>
  <si>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</si>
  <si>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</si>
  <si>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</si>
  <si>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</si>
  <si>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</si>
  <si>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</si>
  <si>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</si>
  <si>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</si>
  <si>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</si>
  <si>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</si>
  <si>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</si>
  <si>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</si>
  <si>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</si>
  <si>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</si>
  <si>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</si>
  <si>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</si>
  <si>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</si>
  <si>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</si>
  <si>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</si>
  <si>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</si>
  <si>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</si>
  <si>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</si>
  <si>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</si>
  <si>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</si>
  <si>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</si>
  <si>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</si>
  <si>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</si>
  <si>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</si>
  <si>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</si>
  <si>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</si>
  <si>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</si>
  <si>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</si>
  <si>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</si>
  <si>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</si>
  <si>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</si>
  <si>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</si>
  <si>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</si>
  <si>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</si>
  <si>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</si>
  <si>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</si>
  <si>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</si>
  <si>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</si>
  <si>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</si>
  <si>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</si>
  <si>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</si>
  <si>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</si>
  <si>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</si>
  <si>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</si>
  <si>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</si>
  <si>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</si>
  <si>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</si>
  <si>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</si>
  <si>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</si>
  <si>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</si>
  <si>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</si>
  <si>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</si>
  <si>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</si>
  <si>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</si>
  <si>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</si>
  <si>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</si>
  <si>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</si>
  <si>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</si>
  <si>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</si>
  <si>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</si>
  <si>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</si>
  <si>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</si>
  <si>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</si>
  <si>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</si>
  <si>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</si>
  <si>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</si>
  <si>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</si>
  <si>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</si>
  <si>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</si>
  <si>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</si>
  <si>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</si>
  <si>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</si>
  <si>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</si>
  <si>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</si>
  <si>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</si>
  <si>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</si>
  <si>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</si>
  <si>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</si>
  <si>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</si>
  <si>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</si>
  <si>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</si>
  <si>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</si>
  <si>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</si>
  <si>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</si>
  <si>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</si>
  <si>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</si>
  <si>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</si>
  <si>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</si>
  <si>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</si>
  <si>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</si>
  <si>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</si>
  <si>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</si>
  <si>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</si>
  <si>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</si>
  <si>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</si>
  <si>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</si>
  <si>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</si>
  <si>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</si>
  <si>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</si>
  <si>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</si>
  <si>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</si>
  <si>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</si>
  <si>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</si>
  <si>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</si>
  <si>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</si>
  <si>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</si>
  <si>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</si>
  <si>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</si>
  <si>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</si>
  <si>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</si>
  <si>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</si>
  <si>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</si>
  <si>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</si>
  <si>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</si>
  <si>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</si>
  <si>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</si>
  <si>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</si>
  <si>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</si>
  <si>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</si>
  <si>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</si>
  <si>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</si>
  <si>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</si>
  <si>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</si>
  <si>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</si>
  <si>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</si>
  <si>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</si>
  <si>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</si>
  <si>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</si>
  <si>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</si>
  <si>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</si>
  <si>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</si>
  <si>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</si>
  <si>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</si>
  <si>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</si>
  <si>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</si>
  <si>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</si>
  <si>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</si>
  <si>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</si>
  <si>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</si>
  <si>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</si>
  <si>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</si>
  <si>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</si>
  <si>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</si>
  <si>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</si>
  <si>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</si>
  <si>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</si>
  <si>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</si>
  <si>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</si>
  <si>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</si>
  <si>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</si>
  <si>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</si>
  <si>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</si>
  <si>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</si>
  <si>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</si>
  <si>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</si>
  <si>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</si>
  <si>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</si>
  <si>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</si>
  <si>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</si>
  <si>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</si>
  <si>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</si>
  <si>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</si>
  <si>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</si>
  <si>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</si>
  <si>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</si>
  <si>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</si>
  <si>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</si>
  <si>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</si>
  <si>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</si>
  <si>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</si>
  <si>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</si>
  <si>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</si>
  <si>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</si>
  <si>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</si>
  <si>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</si>
  <si>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</si>
  <si>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</si>
  <si>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</si>
  <si>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</si>
  <si>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</si>
  <si>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</si>
  <si>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</si>
  <si>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</si>
  <si>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</si>
  <si>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</si>
  <si>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</si>
  <si>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</si>
  <si>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</si>
  <si>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</si>
  <si>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</si>
  <si>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</si>
  <si>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</si>
  <si>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</si>
  <si>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</si>
  <si>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</si>
  <si>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</si>
  <si>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</si>
  <si>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</si>
  <si>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</si>
  <si>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</si>
  <si>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</si>
  <si>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</si>
  <si>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</si>
  <si>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</si>
  <si>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</si>
  <si>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</si>
  <si>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</si>
  <si>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</si>
  <si>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</si>
  <si>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</si>
  <si>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</si>
  <si>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</si>
  <si>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</si>
  <si>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</si>
  <si>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</si>
  <si>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</si>
  <si>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</si>
  <si>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</si>
  <si>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</si>
  <si>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</si>
  <si>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</si>
  <si>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</si>
  <si>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</si>
  <si>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</si>
  <si>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</si>
  <si>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</si>
  <si>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</si>
  <si>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</si>
  <si>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</si>
  <si>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</si>
  <si>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</si>
  <si>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</si>
  <si>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</si>
  <si>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</si>
  <si>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</si>
  <si>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</si>
  <si>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</si>
  <si>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</si>
  <si>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</si>
  <si>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</si>
  <si>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</si>
  <si>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</si>
  <si>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</si>
  <si>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</si>
  <si>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</si>
  <si>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</si>
  <si>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</si>
  <si>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</si>
  <si>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</si>
  <si>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</si>
  <si>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</si>
  <si>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</si>
  <si>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</si>
  <si>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</si>
  <si>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</si>
  <si>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</si>
  <si>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</si>
  <si>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</si>
  <si>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</si>
  <si>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</si>
  <si>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</si>
  <si>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</si>
  <si>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</si>
  <si>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</si>
  <si>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</si>
  <si>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</si>
  <si>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</si>
  <si>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</si>
  <si>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</si>
  <si>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</si>
  <si>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</si>
  <si>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</si>
  <si>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</si>
  <si>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</si>
  <si>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</si>
  <si>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</si>
  <si>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</si>
  <si>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</si>
  <si>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</si>
  <si>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</si>
  <si>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</si>
  <si>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</si>
  <si>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</si>
  <si>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</si>
  <si>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</si>
  <si>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</si>
  <si>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</si>
  <si>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</si>
  <si>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</si>
  <si>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</si>
  <si>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</si>
  <si>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</si>
  <si>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</si>
  <si>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</si>
  <si>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</si>
  <si>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</si>
  <si>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</si>
  <si>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</si>
  <si>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</si>
  <si>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</si>
  <si>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</si>
  <si>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</si>
  <si>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</si>
  <si>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</si>
  <si>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</si>
  <si>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</si>
  <si>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</si>
  <si>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</si>
  <si>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</si>
  <si>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</si>
  <si>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</si>
  <si>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</si>
  <si>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</si>
  <si>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</si>
  <si>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</si>
  <si>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</si>
  <si>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</si>
  <si>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</si>
  <si>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</si>
  <si>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</si>
  <si>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</si>
  <si>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</si>
  <si>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</si>
  <si>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</si>
  <si>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</si>
  <si>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</si>
  <si>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</si>
  <si>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</si>
  <si>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</si>
  <si>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</si>
  <si>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</si>
  <si>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</si>
  <si>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</si>
  <si>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</si>
  <si>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</si>
  <si>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</si>
  <si>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</si>
  <si>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</si>
  <si>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</si>
  <si>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</si>
  <si>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</si>
  <si>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</si>
  <si>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</si>
  <si>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</si>
  <si>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</si>
  <si>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</si>
  <si>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</si>
  <si>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</si>
  <si>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</si>
  <si>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</si>
  <si>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</si>
  <si>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</si>
  <si>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</si>
  <si>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</si>
  <si>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</si>
  <si>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</si>
  <si>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</si>
  <si>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</si>
  <si>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</si>
  <si>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</si>
  <si>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</si>
  <si>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</si>
  <si>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</si>
  <si>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</si>
  <si>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</si>
  <si>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</si>
  <si>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</si>
  <si>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</si>
  <si>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</si>
  <si>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</si>
  <si>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</si>
  <si>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</si>
  <si>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</si>
  <si>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</si>
  <si>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</si>
  <si>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</si>
  <si>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</si>
  <si>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</si>
  <si>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</si>
  <si>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</si>
  <si>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</si>
  <si>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</si>
  <si>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</si>
  <si>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</si>
  <si>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</si>
  <si>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</si>
  <si>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</si>
  <si>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</si>
  <si>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</si>
  <si>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</si>
  <si>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</si>
  <si>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</si>
  <si>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</si>
  <si>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</si>
  <si>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</si>
  <si>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</si>
  <si>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</si>
  <si>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</si>
  <si>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</si>
  <si>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</si>
  <si>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</si>
  <si>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</si>
  <si>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</si>
  <si>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</si>
  <si>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</si>
  <si>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</si>
  <si>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</si>
  <si>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</si>
  <si>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</si>
  <si>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</si>
  <si>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</si>
  <si>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</si>
  <si>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</si>
  <si>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</si>
  <si>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</si>
  <si>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</si>
  <si>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</si>
  <si>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</si>
  <si>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</si>
  <si>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</si>
  <si>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</si>
  <si>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</si>
  <si>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</si>
  <si>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</si>
  <si>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</si>
  <si>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</si>
  <si>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</si>
  <si>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</si>
  <si>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</si>
  <si>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</si>
  <si>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</si>
  <si>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</si>
  <si>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</si>
  <si>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</si>
  <si>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</si>
  <si>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</si>
  <si>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</si>
  <si>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</si>
  <si>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</si>
  <si>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</si>
  <si>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</si>
  <si>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</si>
  <si>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</si>
  <si>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</si>
  <si>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</si>
  <si>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</si>
  <si>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</si>
  <si>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</si>
  <si>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</si>
  <si>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</si>
  <si>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</si>
  <si>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</si>
  <si>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</si>
  <si>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</si>
  <si>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</si>
  <si>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</si>
  <si>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</si>
  <si>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</si>
  <si>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</si>
  <si>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</si>
  <si>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</si>
  <si>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</si>
  <si>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</si>
  <si>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</si>
  <si>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</si>
  <si>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</si>
  <si>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</si>
  <si>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</si>
  <si>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</si>
  <si>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</si>
  <si>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</si>
  <si>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</si>
  <si>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</si>
  <si>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</si>
  <si>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</si>
  <si>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</si>
  <si>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</si>
  <si>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</si>
  <si>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</si>
  <si>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</si>
  <si>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</si>
  <si>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</si>
  <si>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</si>
  <si>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</si>
  <si>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</si>
  <si>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</si>
  <si>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</si>
  <si>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</si>
  <si>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</si>
  <si>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</si>
  <si>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</si>
  <si>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</si>
  <si>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</si>
  <si>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</si>
  <si>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</si>
  <si>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</si>
  <si>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</si>
  <si>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</si>
  <si>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</si>
  <si>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</si>
  <si>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</si>
  <si>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</si>
  <si>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</si>
  <si>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</si>
  <si>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</si>
  <si>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</si>
  <si>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</si>
  <si>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</si>
  <si>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</si>
  <si>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</si>
  <si>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</si>
  <si>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</si>
  <si>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</si>
  <si>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</si>
  <si>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</si>
  <si>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</si>
  <si>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</si>
  <si>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</si>
  <si>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</si>
  <si>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</si>
  <si>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</si>
  <si>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</si>
  <si>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</si>
  <si>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</si>
  <si>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</si>
  <si>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</si>
  <si>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</si>
  <si>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</si>
  <si>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</si>
  <si>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</si>
  <si>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</si>
  <si>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</si>
  <si>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</si>
  <si>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</si>
  <si>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</si>
  <si>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</si>
  <si>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</si>
  <si>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</si>
  <si>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</si>
  <si>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</si>
  <si>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</si>
  <si>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</si>
  <si>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</si>
  <si>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</si>
  <si>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</si>
  <si>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</si>
  <si>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</si>
  <si>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</si>
  <si>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</si>
  <si>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</si>
  <si>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</si>
  <si>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</si>
  <si>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</si>
  <si>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</si>
  <si>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</si>
  <si>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</si>
  <si>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</si>
  <si>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</si>
  <si>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</si>
  <si>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</si>
  <si>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</si>
  <si>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</si>
  <si>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</si>
  <si>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</si>
  <si>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</si>
  <si>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</si>
  <si>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</si>
  <si>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</si>
  <si>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</si>
  <si>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</si>
  <si>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</si>
  <si>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</si>
  <si>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</si>
  <si>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</si>
  <si>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</si>
  <si>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</si>
  <si>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</si>
  <si>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</si>
  <si>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</si>
  <si>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</si>
  <si>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</si>
  <si>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</si>
  <si>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</si>
  <si>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</si>
  <si>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</si>
  <si>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</si>
  <si>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</si>
  <si>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</si>
  <si>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</si>
  <si>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</si>
  <si>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</si>
  <si>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</si>
  <si>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</si>
  <si>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</si>
  <si>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</si>
  <si>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</si>
  <si>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</si>
  <si>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</si>
  <si>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</si>
  <si>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</si>
  <si>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</si>
  <si>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</si>
  <si>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</si>
  <si>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</si>
  <si>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</si>
  <si>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</si>
  <si>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</si>
  <si>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</si>
  <si>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</si>
  <si>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</si>
  <si>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</si>
  <si>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</si>
  <si>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</si>
  <si>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</si>
  <si>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</si>
  <si>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</si>
  <si>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</si>
  <si>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</si>
  <si>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</si>
  <si>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</si>
  <si>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</si>
  <si>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</si>
  <si>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</si>
  <si>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</si>
  <si>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</si>
  <si>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</si>
  <si>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</si>
  <si>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</si>
  <si>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</si>
  <si>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</si>
  <si>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</si>
  <si>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</si>
  <si>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</si>
  <si>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</si>
  <si>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</si>
  <si>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</si>
  <si>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</si>
  <si>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</si>
  <si>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</si>
  <si>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</si>
  <si>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</si>
  <si>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</si>
  <si>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</si>
  <si>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</si>
  <si>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</si>
  <si>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</si>
  <si>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</si>
  <si>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</si>
  <si>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</si>
  <si>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</si>
  <si>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</si>
  <si>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</si>
  <si>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</si>
  <si>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</si>
  <si>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</si>
  <si>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</si>
  <si>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</si>
  <si>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</si>
  <si>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</si>
  <si>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</si>
  <si>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</si>
  <si>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</si>
  <si>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</si>
  <si>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</si>
  <si>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</si>
  <si>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</si>
  <si>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</si>
  <si>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</si>
  <si>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</si>
  <si>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</si>
  <si>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</si>
  <si>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</si>
  <si>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</si>
  <si>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</si>
  <si>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</si>
  <si>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</si>
  <si>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</si>
  <si>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</si>
  <si>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</si>
  <si>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</si>
  <si>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</si>
  <si>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</si>
  <si>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</si>
  <si>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</si>
  <si>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</si>
  <si>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</si>
  <si>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</si>
  <si>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</si>
  <si>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</si>
  <si>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</si>
  <si>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</si>
  <si>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</si>
  <si>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</si>
  <si>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</si>
  <si>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</si>
  <si>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</si>
  <si>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</si>
  <si>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</si>
  <si>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</si>
  <si>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</si>
  <si>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</si>
  <si>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</si>
  <si>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</si>
  <si>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</si>
  <si>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</si>
  <si>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</si>
  <si>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</si>
  <si>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</si>
  <si>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</si>
  <si>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</si>
  <si>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</si>
  <si>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</si>
  <si>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</si>
  <si>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</si>
  <si>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</si>
  <si>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</si>
  <si>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</si>
  <si>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</si>
  <si>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</si>
  <si>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</si>
  <si>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</si>
  <si>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</si>
  <si>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</si>
  <si>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</si>
  <si>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</si>
  <si>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</si>
  <si>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</si>
  <si>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</si>
  <si>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</si>
  <si>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</si>
  <si>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</si>
  <si>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</si>
  <si>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</si>
  <si>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</si>
  <si>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</si>
  <si>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</si>
  <si>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</si>
  <si>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</si>
  <si>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</si>
  <si>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</si>
  <si>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</si>
  <si>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</si>
  <si>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</si>
  <si>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</si>
  <si>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</si>
  <si>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</si>
  <si>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</si>
  <si>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</si>
  <si>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</si>
  <si>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</si>
  <si>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</si>
  <si>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</si>
  <si>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</si>
  <si>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</si>
  <si>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</si>
  <si>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</si>
  <si>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</si>
  <si>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</si>
  <si>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</si>
  <si>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</si>
  <si>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</si>
  <si>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</si>
  <si>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</si>
  <si>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</si>
  <si>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</si>
  <si>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</si>
  <si>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</si>
  <si>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</si>
  <si>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</si>
  <si>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</si>
  <si>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</si>
  <si>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</si>
  <si>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</si>
  <si>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</si>
  <si>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</si>
  <si>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</si>
  <si>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</si>
  <si>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</si>
  <si>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</si>
  <si>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</si>
  <si>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</si>
  <si>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</si>
  <si>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</si>
  <si>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</si>
  <si>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</si>
  <si>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</si>
  <si>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</si>
  <si>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</si>
  <si>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</si>
  <si>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</si>
  <si>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</si>
  <si>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</si>
  <si>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</si>
  <si>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</si>
  <si>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</si>
  <si>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</si>
  <si>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</si>
  <si>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</si>
  <si>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</si>
  <si>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</si>
  <si>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</si>
  <si>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</si>
  <si>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</si>
  <si>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</si>
  <si>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</si>
  <si>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</si>
  <si>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</si>
  <si>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</si>
  <si>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</si>
  <si>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</si>
  <si>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</si>
  <si>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</si>
  <si>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</si>
  <si>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</si>
  <si>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</si>
  <si>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</si>
  <si>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</si>
  <si>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</si>
  <si>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</si>
  <si>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</si>
  <si>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</si>
  <si>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</si>
  <si>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</si>
  <si>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</si>
  <si>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</si>
  <si>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</si>
  <si>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</si>
  <si>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</si>
  <si>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</si>
  <si>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</si>
  <si>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</si>
  <si>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</si>
  <si>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</si>
  <si>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</si>
  <si>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</si>
  <si>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</si>
  <si>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</si>
  <si>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</si>
  <si>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</si>
  <si>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</si>
  <si>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</si>
  <si>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</si>
  <si>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</si>
  <si>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</si>
  <si>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</si>
  <si>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</si>
  <si>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</si>
  <si>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</si>
  <si>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</si>
  <si>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</si>
  <si>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</si>
  <si>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</si>
  <si>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</si>
  <si>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</si>
  <si>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</si>
  <si>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</si>
  <si>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</si>
  <si>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</si>
  <si>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</si>
  <si>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</si>
  <si>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</si>
  <si>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</si>
  <si>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</si>
  <si>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</si>
  <si>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</si>
  <si>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</si>
  <si>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</si>
  <si>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</si>
  <si>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</si>
  <si>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</si>
  <si>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</si>
  <si>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</si>
  <si>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</si>
  <si>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</si>
  <si>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</si>
  <si>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</si>
  <si>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</si>
  <si>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</si>
  <si>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</si>
  <si>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</si>
  <si>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</si>
  <si>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</si>
  <si>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</si>
  <si>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</si>
  <si>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</si>
  <si>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</si>
  <si>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</si>
  <si>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</si>
  <si>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</si>
  <si>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</si>
  <si>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</si>
  <si>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</si>
  <si>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</si>
  <si>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</si>
  <si>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</si>
  <si>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</si>
  <si>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</si>
  <si>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</si>
  <si>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</si>
  <si>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</si>
  <si>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</si>
  <si>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</si>
  <si>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</si>
  <si>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</si>
  <si>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</si>
  <si>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</si>
  <si>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</si>
  <si>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</si>
  <si>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</si>
  <si>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</si>
  <si>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</si>
  <si>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</si>
  <si>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</si>
  <si>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</si>
  <si>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</si>
  <si>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</si>
  <si>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</si>
  <si>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</si>
  <si>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</si>
  <si>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</si>
  <si>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</si>
  <si>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</si>
  <si>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</si>
  <si>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</si>
  <si>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</si>
  <si>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</si>
  <si>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</si>
  <si>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</si>
  <si>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</si>
  <si>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</si>
  <si>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</si>
  <si>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</si>
  <si>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</si>
  <si>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</si>
  <si>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</si>
  <si>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</si>
  <si>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</si>
  <si>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</si>
  <si>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</si>
  <si>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</si>
  <si>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</si>
  <si>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</si>
  <si>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</si>
  <si>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</si>
  <si>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</si>
  <si>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</si>
  <si>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</si>
  <si>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</si>
  <si>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</si>
  <si>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</si>
  <si>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</si>
  <si>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</si>
  <si>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</si>
  <si>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</si>
  <si>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</si>
  <si>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</si>
  <si>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</si>
  <si>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</si>
  <si>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</si>
  <si>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</si>
  <si>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</si>
  <si>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</si>
  <si>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</si>
  <si>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</si>
  <si>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</si>
  <si>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</si>
  <si>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</si>
  <si>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</si>
  <si>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</si>
  <si>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</si>
  <si>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</si>
  <si>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</si>
  <si>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</si>
  <si>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</si>
  <si>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</si>
  <si>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</si>
  <si>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</si>
  <si>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</si>
  <si>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</si>
  <si>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</si>
  <si>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</si>
  <si>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</si>
  <si>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</si>
  <si>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</si>
  <si>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</si>
  <si>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</si>
  <si>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</si>
  <si>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</si>
  <si>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</si>
  <si>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</si>
  <si>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</si>
  <si>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</si>
  <si>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</si>
  <si>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</si>
  <si>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</si>
  <si>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</si>
  <si>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</si>
  <si>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</si>
  <si>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</si>
  <si>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</si>
  <si>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</si>
  <si>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</si>
  <si>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</si>
  <si>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</si>
  <si>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</si>
  <si>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</si>
  <si>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</si>
  <si>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</si>
  <si>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</si>
  <si>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</si>
  <si>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</si>
  <si>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</si>
  <si>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</si>
  <si>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</si>
  <si>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</si>
  <si>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</si>
  <si>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</si>
  <si>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</si>
  <si>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</si>
  <si>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</si>
  <si>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</si>
  <si>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</si>
  <si>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</si>
  <si>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</si>
  <si>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</si>
  <si>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</si>
  <si>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</si>
  <si>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</si>
  <si>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</si>
  <si>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</si>
  <si>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</si>
  <si>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</si>
  <si>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</si>
  <si>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</si>
  <si>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</si>
  <si>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</si>
  <si>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</si>
  <si>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</si>
  <si>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</si>
  <si>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</si>
  <si>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</si>
  <si>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</si>
  <si>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</si>
  <si>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</si>
  <si>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</si>
  <si>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</si>
  <si>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</si>
  <si>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</si>
  <si>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</si>
  <si>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</si>
  <si>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</si>
  <si>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</si>
  <si>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</si>
  <si>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</si>
  <si>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</si>
  <si>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</si>
  <si>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</si>
  <si>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</si>
  <si>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</si>
  <si>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</si>
  <si>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</si>
  <si>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</si>
  <si>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</si>
  <si>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</si>
  <si>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</si>
  <si>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</si>
  <si>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</si>
  <si>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</si>
  <si>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</si>
  <si>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</si>
  <si>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</si>
  <si>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</si>
  <si>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</si>
  <si>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</si>
  <si>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</si>
  <si>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</si>
  <si>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</si>
  <si>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</si>
  <si>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</si>
  <si>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</si>
  <si>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</si>
  <si>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Art-kino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</si>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</sst>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824556.5</v>
      </c>
      <c r="D2" s="7">
        <f>'PR-RAS'!E6</f>
        <v>1075645.08</v>
      </c>
      <c r="E2" s="7">
        <v>0</v>
      </c>
      <c r="F2" s="7">
        <v>0</v>
      </c>
      <c r="G2" s="8">
        <f t="shared" ref="G2:G274" si="0">(B2/1000)*(C2*1+D2*2)</f>
        <v>2975.8466600000002</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85310.11</v>
      </c>
      <c r="D45" s="2">
        <f>'PR-RAS'!E49</f>
        <v>126799.37</v>
      </c>
      <c r="E45" s="2">
        <v>0</v>
      </c>
      <c r="F45" s="2">
        <v>0</v>
      </c>
      <c r="G45" s="3">
        <f t="shared" si="0"/>
        <v>14911.989399999999</v>
      </c>
      <c r="H45" s="3">
        <f t="shared" si="1"/>
        <v>0.47999999999592546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13857.73</v>
      </c>
      <c r="D49" s="2">
        <f>'PR-RAS'!E53</f>
        <v>51879.369999999995</v>
      </c>
      <c r="E49" s="2">
        <v>0</v>
      </c>
      <c r="F49" s="2">
        <v>0</v>
      </c>
      <c r="G49" s="3">
        <f t="shared" si="0"/>
        <v>5645.5905599999996</v>
      </c>
      <c r="H49" s="3">
        <f t="shared" si="1"/>
        <v>0.63999999999577994</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13057.73</v>
      </c>
      <c r="D52" s="2">
        <f>'PR-RAS'!E56</f>
        <v>51265.77</v>
      </c>
      <c r="E52" s="2">
        <v>0</v>
      </c>
      <c r="F52" s="2">
        <v>0</v>
      </c>
      <c r="G52" s="3">
        <f t="shared" si="0"/>
        <v>5895.0527699999993</v>
      </c>
      <c r="H52" s="3">
        <f t="shared" si="1"/>
        <v>0.50000000000363798</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800</v>
      </c>
      <c r="D53" s="2">
        <f>'PR-RAS'!E57</f>
        <v>613.6</v>
      </c>
      <c r="E53" s="2">
        <v>0</v>
      </c>
      <c r="F53" s="2">
        <v>0</v>
      </c>
      <c r="G53" s="3">
        <f t="shared" si="0"/>
        <v>105.4144</v>
      </c>
      <c r="H53" s="3">
        <f t="shared" si="1"/>
        <v>0.39999999999997726</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71452.38</v>
      </c>
      <c r="D64" s="2">
        <f>'PR-RAS'!E68</f>
        <v>74470</v>
      </c>
      <c r="E64" s="2">
        <v>0</v>
      </c>
      <c r="F64" s="2">
        <v>0</v>
      </c>
      <c r="G64" s="3">
        <f t="shared" si="0"/>
        <v>13884.719940000001</v>
      </c>
      <c r="H64" s="3">
        <f t="shared" si="1"/>
        <v>0.38000000000465661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71452.38</v>
      </c>
      <c r="D65" s="2">
        <f>'PR-RAS'!E69</f>
        <v>74470</v>
      </c>
      <c r="E65" s="2">
        <v>0</v>
      </c>
      <c r="F65" s="2">
        <v>0</v>
      </c>
      <c r="G65" s="3">
        <f t="shared" si="0"/>
        <v>14105.11232</v>
      </c>
      <c r="H65" s="3">
        <f t="shared" si="1"/>
        <v>0.38000000000465661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450</v>
      </c>
      <c r="E73" s="2">
        <v>0</v>
      </c>
      <c r="F73" s="2">
        <v>0</v>
      </c>
      <c r="G73" s="3">
        <f t="shared" si="0"/>
        <v>64.8</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450</v>
      </c>
      <c r="E74" s="2">
        <v>0</v>
      </c>
      <c r="F74" s="2">
        <v>0</v>
      </c>
      <c r="G74" s="3">
        <f t="shared" si="0"/>
        <v>65.7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0.03</v>
      </c>
      <c r="E78" s="2">
        <v>0</v>
      </c>
      <c r="F78" s="2">
        <v>0</v>
      </c>
      <c r="G78" s="3">
        <f t="shared" si="0"/>
        <v>4.62E-3</v>
      </c>
      <c r="H78" s="3">
        <f t="shared" si="1"/>
        <v>0.03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0.03</v>
      </c>
      <c r="E79" s="2">
        <v>0</v>
      </c>
      <c r="F79" s="2">
        <v>0</v>
      </c>
      <c r="G79" s="3">
        <f t="shared" si="0"/>
        <v>4.6800000000000001E-3</v>
      </c>
      <c r="H79" s="3">
        <f t="shared" si="1"/>
        <v>0.03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0.03</v>
      </c>
      <c r="E81" s="2">
        <v>0</v>
      </c>
      <c r="F81" s="2">
        <v>0</v>
      </c>
      <c r="G81" s="3">
        <f t="shared" si="0"/>
        <v>4.7999999999999996E-3</v>
      </c>
      <c r="H81" s="3">
        <f t="shared" si="1"/>
        <v>0.03</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92843.6</v>
      </c>
      <c r="D102" s="2">
        <f>'PR-RAS'!E106</f>
        <v>148869.5</v>
      </c>
      <c r="E102" s="2">
        <v>0</v>
      </c>
      <c r="F102" s="2">
        <v>0</v>
      </c>
      <c r="G102" s="3">
        <f t="shared" si="0"/>
        <v>39448.842600000004</v>
      </c>
      <c r="H102" s="3">
        <f t="shared" si="1"/>
        <v>0.89999999999417923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92843.6</v>
      </c>
      <c r="D108" s="2">
        <f>'PR-RAS'!E112</f>
        <v>148869.5</v>
      </c>
      <c r="E108" s="2">
        <v>0</v>
      </c>
      <c r="F108" s="2">
        <v>0</v>
      </c>
      <c r="G108" s="3">
        <f t="shared" si="0"/>
        <v>41792.338199999998</v>
      </c>
      <c r="H108" s="3">
        <f t="shared" si="1"/>
        <v>0.89999999999417923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92843.6</v>
      </c>
      <c r="D113" s="2">
        <f>'PR-RAS'!E117</f>
        <v>148869.5</v>
      </c>
      <c r="E113" s="2">
        <v>0</v>
      </c>
      <c r="F113" s="2">
        <v>0</v>
      </c>
      <c r="G113" s="3">
        <f t="shared" si="0"/>
        <v>43745.251199999999</v>
      </c>
      <c r="H113" s="3">
        <f t="shared" si="1"/>
        <v>0.89999999999417923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40713.68</v>
      </c>
      <c r="D121" s="2">
        <f>'PR-RAS'!E125</f>
        <v>37612</v>
      </c>
      <c r="E121" s="2">
        <v>0</v>
      </c>
      <c r="F121" s="2">
        <v>0</v>
      </c>
      <c r="G121" s="3">
        <f t="shared" si="0"/>
        <v>13912.521599999998</v>
      </c>
      <c r="H121" s="3">
        <f t="shared" si="1"/>
        <v>0.31999999999970896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10740</v>
      </c>
      <c r="D122" s="2">
        <f>'PR-RAS'!E126</f>
        <v>18385</v>
      </c>
      <c r="E122" s="2">
        <v>0</v>
      </c>
      <c r="F122" s="2">
        <v>0</v>
      </c>
      <c r="G122" s="3">
        <f t="shared" si="0"/>
        <v>5748.71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280</v>
      </c>
      <c r="D123" s="2">
        <f>'PR-RAS'!E127</f>
        <v>585</v>
      </c>
      <c r="E123" s="2">
        <v>0</v>
      </c>
      <c r="F123" s="2">
        <v>0</v>
      </c>
      <c r="G123" s="3">
        <f t="shared" si="0"/>
        <v>176.9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10460</v>
      </c>
      <c r="D124" s="2">
        <f>'PR-RAS'!E128</f>
        <v>17800</v>
      </c>
      <c r="E124" s="2">
        <v>0</v>
      </c>
      <c r="F124" s="2">
        <v>0</v>
      </c>
      <c r="G124" s="3">
        <f t="shared" si="0"/>
        <v>5665.38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29973.68</v>
      </c>
      <c r="D125" s="2">
        <f>'PR-RAS'!E129</f>
        <v>19227</v>
      </c>
      <c r="E125" s="2">
        <v>0</v>
      </c>
      <c r="F125" s="2">
        <v>0</v>
      </c>
      <c r="G125" s="3">
        <f t="shared" si="0"/>
        <v>8485.0323199999984</v>
      </c>
      <c r="H125" s="3">
        <f t="shared" si="1"/>
        <v>0.31999999999970896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28876.13</v>
      </c>
      <c r="D126" s="2">
        <f>'PR-RAS'!E130</f>
        <v>19227</v>
      </c>
      <c r="E126" s="2">
        <v>0</v>
      </c>
      <c r="F126" s="2">
        <v>0</v>
      </c>
      <c r="G126" s="3">
        <f t="shared" si="0"/>
        <v>8416.2662500000006</v>
      </c>
      <c r="H126" s="3">
        <f t="shared" si="1"/>
        <v>0.13000000000101863</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1097.55</v>
      </c>
      <c r="D127" s="2">
        <f>'PR-RAS'!E131</f>
        <v>0</v>
      </c>
      <c r="E127" s="2">
        <v>0</v>
      </c>
      <c r="F127" s="2">
        <v>0</v>
      </c>
      <c r="G127" s="3">
        <f t="shared" si="0"/>
        <v>138.29130000000001</v>
      </c>
      <c r="H127" s="3">
        <f t="shared" si="1"/>
        <v>0.45000000000004547</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605689.11</v>
      </c>
      <c r="D130" s="2">
        <f>'PR-RAS'!E134</f>
        <v>762364.18</v>
      </c>
      <c r="E130" s="2">
        <v>0</v>
      </c>
      <c r="F130" s="2">
        <v>0</v>
      </c>
      <c r="G130" s="3">
        <f t="shared" si="0"/>
        <v>274823.85363000003</v>
      </c>
      <c r="H130" s="3">
        <f t="shared" si="1"/>
        <v>0.2900000000372529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605689.11</v>
      </c>
      <c r="D131" s="2">
        <f>'PR-RAS'!E135</f>
        <v>762364.18</v>
      </c>
      <c r="E131" s="2">
        <v>0</v>
      </c>
      <c r="F131" s="2">
        <v>0</v>
      </c>
      <c r="G131" s="3">
        <f t="shared" si="0"/>
        <v>276954.27110000001</v>
      </c>
      <c r="H131" s="3">
        <f t="shared" si="1"/>
        <v>0.2900000000372529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589714.94999999995</v>
      </c>
      <c r="D132" s="2">
        <f>'PR-RAS'!E136</f>
        <v>738739.01</v>
      </c>
      <c r="E132" s="2">
        <v>0</v>
      </c>
      <c r="F132" s="2">
        <v>0</v>
      </c>
      <c r="G132" s="3">
        <f t="shared" si="0"/>
        <v>270802.27906999999</v>
      </c>
      <c r="H132" s="3">
        <f t="shared" si="1"/>
        <v>6.0000000055879354E-2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15974.16</v>
      </c>
      <c r="D133" s="2">
        <f>'PR-RAS'!E137</f>
        <v>23625.17</v>
      </c>
      <c r="E133" s="2">
        <v>0</v>
      </c>
      <c r="F133" s="2">
        <v>0</v>
      </c>
      <c r="G133" s="3">
        <f t="shared" si="0"/>
        <v>8345.634</v>
      </c>
      <c r="H133" s="3">
        <f t="shared" si="1"/>
        <v>0.32999999999810825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859064.55999999994</v>
      </c>
      <c r="D148" s="2">
        <f>'PR-RAS'!E152</f>
        <v>978618.95999999985</v>
      </c>
      <c r="E148" s="2">
        <v>0</v>
      </c>
      <c r="F148" s="2">
        <v>0</v>
      </c>
      <c r="G148" s="3">
        <f t="shared" si="0"/>
        <v>413996.46455999988</v>
      </c>
      <c r="H148" s="3">
        <f t="shared" si="1"/>
        <v>0.48000000021420419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448794.36</v>
      </c>
      <c r="D149" s="2">
        <f>'PR-RAS'!E153</f>
        <v>549473.99</v>
      </c>
      <c r="E149" s="2">
        <v>0</v>
      </c>
      <c r="F149" s="2">
        <v>0</v>
      </c>
      <c r="G149" s="3">
        <f t="shared" si="0"/>
        <v>229065.86631999997</v>
      </c>
      <c r="H149" s="3">
        <f t="shared" si="1"/>
        <v>0.36999999999534339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368378.31</v>
      </c>
      <c r="D150" s="2">
        <f>'PR-RAS'!E154</f>
        <v>455342.51</v>
      </c>
      <c r="E150" s="2">
        <v>0</v>
      </c>
      <c r="F150" s="2">
        <v>0</v>
      </c>
      <c r="G150" s="3">
        <f t="shared" si="0"/>
        <v>190580.43617</v>
      </c>
      <c r="H150" s="3">
        <f t="shared" si="1"/>
        <v>0.79999999998835847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366554.39</v>
      </c>
      <c r="D151" s="2">
        <f>'PR-RAS'!E155</f>
        <v>455342.51</v>
      </c>
      <c r="E151" s="2">
        <v>0</v>
      </c>
      <c r="F151" s="2">
        <v>0</v>
      </c>
      <c r="G151" s="3">
        <f t="shared" si="0"/>
        <v>191585.91150000002</v>
      </c>
      <c r="H151" s="3">
        <f t="shared" si="1"/>
        <v>0.88000000000465661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1823.92</v>
      </c>
      <c r="D153" s="2">
        <f>'PR-RAS'!E157</f>
        <v>0</v>
      </c>
      <c r="E153" s="2">
        <v>0</v>
      </c>
      <c r="F153" s="2">
        <v>0</v>
      </c>
      <c r="G153" s="3">
        <f t="shared" si="0"/>
        <v>277.23584</v>
      </c>
      <c r="H153" s="3">
        <f t="shared" si="1"/>
        <v>7.999999999992724E-2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27436.06</v>
      </c>
      <c r="D155" s="2">
        <f>'PR-RAS'!E159</f>
        <v>25567.200000000001</v>
      </c>
      <c r="E155" s="2">
        <v>0</v>
      </c>
      <c r="F155" s="2">
        <v>0</v>
      </c>
      <c r="G155" s="3">
        <f t="shared" si="0"/>
        <v>12099.850840000001</v>
      </c>
      <c r="H155" s="3">
        <f t="shared" si="1"/>
        <v>0.26000000000203727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52979.99</v>
      </c>
      <c r="D156" s="2">
        <f>'PR-RAS'!E160</f>
        <v>68564.28</v>
      </c>
      <c r="E156" s="2">
        <v>0</v>
      </c>
      <c r="F156" s="2">
        <v>0</v>
      </c>
      <c r="G156" s="3">
        <f t="shared" si="0"/>
        <v>29466.825249999998</v>
      </c>
      <c r="H156" s="3">
        <f t="shared" si="1"/>
        <v>0.29000000000087311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52979.99</v>
      </c>
      <c r="D158" s="2">
        <f>'PR-RAS'!E162</f>
        <v>68564.28</v>
      </c>
      <c r="E158" s="2">
        <v>0</v>
      </c>
      <c r="F158" s="2">
        <v>0</v>
      </c>
      <c r="G158" s="3">
        <f t="shared" si="0"/>
        <v>29847.04235</v>
      </c>
      <c r="H158" s="3">
        <f t="shared" si="1"/>
        <v>0.29000000000087311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409516.77999999997</v>
      </c>
      <c r="D160" s="2">
        <f>'PR-RAS'!E164</f>
        <v>428394.11999999994</v>
      </c>
      <c r="E160" s="2">
        <v>0</v>
      </c>
      <c r="F160" s="2">
        <v>0</v>
      </c>
      <c r="G160" s="3">
        <f t="shared" si="0"/>
        <v>201342.49817999997</v>
      </c>
      <c r="H160" s="3">
        <f t="shared" si="1"/>
        <v>0.33999999996740371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24668.300000000003</v>
      </c>
      <c r="D161" s="2">
        <f>'PR-RAS'!E165</f>
        <v>22586.120000000003</v>
      </c>
      <c r="E161" s="2">
        <v>0</v>
      </c>
      <c r="F161" s="2">
        <v>0</v>
      </c>
      <c r="G161" s="3">
        <f t="shared" si="0"/>
        <v>11174.486400000002</v>
      </c>
      <c r="H161" s="3">
        <f t="shared" si="1"/>
        <v>0.42000000000552973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13075.86</v>
      </c>
      <c r="D162" s="2">
        <f>'PR-RAS'!E166</f>
        <v>9125.82</v>
      </c>
      <c r="E162" s="2">
        <v>0</v>
      </c>
      <c r="F162" s="2">
        <v>0</v>
      </c>
      <c r="G162" s="3">
        <f t="shared" si="0"/>
        <v>5043.7275</v>
      </c>
      <c r="H162" s="3">
        <f t="shared" si="1"/>
        <v>0.31999999999970896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9328.94</v>
      </c>
      <c r="D163" s="2">
        <f>'PR-RAS'!E167</f>
        <v>11014.4</v>
      </c>
      <c r="E163" s="2">
        <v>0</v>
      </c>
      <c r="F163" s="2">
        <v>0</v>
      </c>
      <c r="G163" s="3">
        <f t="shared" si="0"/>
        <v>5079.95388</v>
      </c>
      <c r="H163" s="3">
        <f t="shared" si="1"/>
        <v>0.45999999999912689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1365</v>
      </c>
      <c r="D164" s="2">
        <f>'PR-RAS'!E168</f>
        <v>1394.9</v>
      </c>
      <c r="E164" s="2">
        <v>0</v>
      </c>
      <c r="F164" s="2">
        <v>0</v>
      </c>
      <c r="G164" s="3">
        <f t="shared" si="0"/>
        <v>677.2324000000001</v>
      </c>
      <c r="H164" s="3">
        <f t="shared" si="1"/>
        <v>9.9999999999909051E-2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898.5</v>
      </c>
      <c r="D165" s="2">
        <f>'PR-RAS'!E169</f>
        <v>1051</v>
      </c>
      <c r="E165" s="2">
        <v>0</v>
      </c>
      <c r="F165" s="2">
        <v>0</v>
      </c>
      <c r="G165" s="3">
        <f t="shared" si="0"/>
        <v>492.08199999999999</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36443.020000000004</v>
      </c>
      <c r="D166" s="2">
        <f>'PR-RAS'!E170</f>
        <v>39185.289999999994</v>
      </c>
      <c r="E166" s="2">
        <v>0</v>
      </c>
      <c r="F166" s="2">
        <v>0</v>
      </c>
      <c r="G166" s="3">
        <f t="shared" si="0"/>
        <v>18944.243999999999</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15639.76</v>
      </c>
      <c r="D167" s="2">
        <f>'PR-RAS'!E171</f>
        <v>16252.01</v>
      </c>
      <c r="E167" s="2">
        <v>0</v>
      </c>
      <c r="F167" s="2">
        <v>0</v>
      </c>
      <c r="G167" s="3">
        <f t="shared" si="0"/>
        <v>7991.8674799999999</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13539.87</v>
      </c>
      <c r="D169" s="2">
        <f>'PR-RAS'!E173</f>
        <v>14299.62</v>
      </c>
      <c r="E169" s="2">
        <v>0</v>
      </c>
      <c r="F169" s="2">
        <v>0</v>
      </c>
      <c r="G169" s="3">
        <f t="shared" si="0"/>
        <v>7079.3704800000005</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1160.97</v>
      </c>
      <c r="D170" s="2">
        <f>'PR-RAS'!E174</f>
        <v>2782.18</v>
      </c>
      <c r="E170" s="2">
        <v>0</v>
      </c>
      <c r="F170" s="2">
        <v>0</v>
      </c>
      <c r="G170" s="3">
        <f t="shared" si="0"/>
        <v>1136.58077</v>
      </c>
      <c r="H170" s="3">
        <f t="shared" si="1"/>
        <v>0.20999999999980901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6102.42</v>
      </c>
      <c r="D171" s="2">
        <f>'PR-RAS'!E175</f>
        <v>5851.48</v>
      </c>
      <c r="E171" s="2">
        <v>0</v>
      </c>
      <c r="F171" s="2">
        <v>0</v>
      </c>
      <c r="G171" s="3">
        <f t="shared" si="0"/>
        <v>3026.9145999999996</v>
      </c>
      <c r="H171" s="3">
        <f t="shared" si="1"/>
        <v>0.8999999999996362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333118.54999999993</v>
      </c>
      <c r="D174" s="2">
        <f>'PR-RAS'!E178</f>
        <v>356583.99</v>
      </c>
      <c r="E174" s="2">
        <v>0</v>
      </c>
      <c r="F174" s="2">
        <v>0</v>
      </c>
      <c r="G174" s="3">
        <f t="shared" si="0"/>
        <v>181007.56968999997</v>
      </c>
      <c r="H174" s="3">
        <f t="shared" si="1"/>
        <v>0.46000000007916242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6105.6</v>
      </c>
      <c r="D175" s="2">
        <f>'PR-RAS'!E179</f>
        <v>4283.5</v>
      </c>
      <c r="E175" s="2">
        <v>0</v>
      </c>
      <c r="F175" s="2">
        <v>0</v>
      </c>
      <c r="G175" s="3">
        <f t="shared" si="0"/>
        <v>2553.0324000000001</v>
      </c>
      <c r="H175" s="3">
        <f t="shared" si="1"/>
        <v>0.8999999999996362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43528.21</v>
      </c>
      <c r="D176" s="2">
        <f>'PR-RAS'!E180</f>
        <v>19706.05</v>
      </c>
      <c r="E176" s="2">
        <v>0</v>
      </c>
      <c r="F176" s="2">
        <v>0</v>
      </c>
      <c r="G176" s="3">
        <f t="shared" si="0"/>
        <v>14514.554249999999</v>
      </c>
      <c r="H176" s="3">
        <f t="shared" si="1"/>
        <v>0.25999999999839929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24282.98</v>
      </c>
      <c r="D177" s="2">
        <f>'PR-RAS'!E181</f>
        <v>17212.48</v>
      </c>
      <c r="E177" s="2">
        <v>0</v>
      </c>
      <c r="F177" s="2">
        <v>0</v>
      </c>
      <c r="G177" s="3">
        <f t="shared" si="0"/>
        <v>10332.59744</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16092.47</v>
      </c>
      <c r="D178" s="2">
        <f>'PR-RAS'!E182</f>
        <v>15789.28</v>
      </c>
      <c r="E178" s="2">
        <v>0</v>
      </c>
      <c r="F178" s="2">
        <v>0</v>
      </c>
      <c r="G178" s="3">
        <f t="shared" si="0"/>
        <v>8437.7723099999985</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11499.01</v>
      </c>
      <c r="D179" s="2">
        <f>'PR-RAS'!E183</f>
        <v>12909.4</v>
      </c>
      <c r="E179" s="2">
        <v>0</v>
      </c>
      <c r="F179" s="2">
        <v>0</v>
      </c>
      <c r="G179" s="3">
        <f t="shared" si="0"/>
        <v>6642.5701799999997</v>
      </c>
      <c r="H179" s="3">
        <f t="shared" si="1"/>
        <v>0.40999999999985448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4518.78</v>
      </c>
      <c r="D180" s="2">
        <f>'PR-RAS'!E184</f>
        <v>97.1</v>
      </c>
      <c r="E180" s="2">
        <v>0</v>
      </c>
      <c r="F180" s="2">
        <v>0</v>
      </c>
      <c r="G180" s="3">
        <f t="shared" si="0"/>
        <v>843.6234199999999</v>
      </c>
      <c r="H180" s="3">
        <f t="shared" si="1"/>
        <v>0.32000000000024897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174172.54</v>
      </c>
      <c r="D181" s="2">
        <f>'PR-RAS'!E185</f>
        <v>233730.57</v>
      </c>
      <c r="E181" s="2">
        <v>0</v>
      </c>
      <c r="F181" s="2">
        <v>0</v>
      </c>
      <c r="G181" s="3">
        <f t="shared" si="0"/>
        <v>115494.06240000001</v>
      </c>
      <c r="H181" s="3">
        <f t="shared" si="1"/>
        <v>0.88999999998486601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7133.66</v>
      </c>
      <c r="D182" s="2">
        <f>'PR-RAS'!E186</f>
        <v>10015.42</v>
      </c>
      <c r="E182" s="2">
        <v>0</v>
      </c>
      <c r="F182" s="2">
        <v>0</v>
      </c>
      <c r="G182" s="3">
        <f t="shared" si="0"/>
        <v>4916.7744999999995</v>
      </c>
      <c r="H182" s="3">
        <f t="shared" si="1"/>
        <v>0.76000000000021828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45785.3</v>
      </c>
      <c r="D183" s="2">
        <f>'PR-RAS'!E187</f>
        <v>42840.19</v>
      </c>
      <c r="E183" s="2">
        <v>0</v>
      </c>
      <c r="F183" s="2">
        <v>0</v>
      </c>
      <c r="G183" s="3">
        <f t="shared" si="0"/>
        <v>23926.75376</v>
      </c>
      <c r="H183" s="3">
        <f t="shared" si="1"/>
        <v>0.49000000000523869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5528.59</v>
      </c>
      <c r="D184" s="2">
        <f>'PR-RAS'!E188</f>
        <v>4687.8599999999997</v>
      </c>
      <c r="E184" s="2">
        <v>0</v>
      </c>
      <c r="F184" s="2">
        <v>0</v>
      </c>
      <c r="G184" s="3">
        <f t="shared" si="0"/>
        <v>2727.48873</v>
      </c>
      <c r="H184" s="3">
        <f t="shared" si="1"/>
        <v>0.5500000000001819</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9758.32</v>
      </c>
      <c r="D190" s="2">
        <f>'PR-RAS'!E194</f>
        <v>5350.86</v>
      </c>
      <c r="E190" s="2">
        <v>0</v>
      </c>
      <c r="F190" s="2">
        <v>0</v>
      </c>
      <c r="G190" s="3">
        <f t="shared" si="0"/>
        <v>3866.9475600000001</v>
      </c>
      <c r="H190" s="3">
        <f t="shared" si="1"/>
        <v>0.46000000000003638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891.27</v>
      </c>
      <c r="D192" s="2">
        <f>'PR-RAS'!E196</f>
        <v>918.77</v>
      </c>
      <c r="E192" s="2">
        <v>0</v>
      </c>
      <c r="F192" s="2">
        <v>0</v>
      </c>
      <c r="G192" s="3">
        <f t="shared" si="0"/>
        <v>521.20271000000002</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7012.95</v>
      </c>
      <c r="D193" s="2">
        <f>'PR-RAS'!E197</f>
        <v>2724.57</v>
      </c>
      <c r="E193" s="2">
        <v>0</v>
      </c>
      <c r="F193" s="2">
        <v>0</v>
      </c>
      <c r="G193" s="3">
        <f t="shared" si="0"/>
        <v>2392.7212800000002</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1589.62</v>
      </c>
      <c r="D194" s="2">
        <f>'PR-RAS'!E198</f>
        <v>1639.62</v>
      </c>
      <c r="E194" s="2">
        <v>0</v>
      </c>
      <c r="F194" s="2">
        <v>0</v>
      </c>
      <c r="G194" s="3">
        <f t="shared" si="0"/>
        <v>939.68997999999999</v>
      </c>
      <c r="H194" s="3">
        <f t="shared" si="1"/>
        <v>0.76000000000021828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100</v>
      </c>
      <c r="D195" s="2">
        <f>'PR-RAS'!E199</f>
        <v>67.900000000000006</v>
      </c>
      <c r="E195" s="2">
        <v>0</v>
      </c>
      <c r="F195" s="2">
        <v>0</v>
      </c>
      <c r="G195" s="3">
        <f t="shared" si="0"/>
        <v>45.745200000000004</v>
      </c>
      <c r="H195" s="3">
        <f t="shared" si="1"/>
        <v>9.9999999999994316E-2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164.48</v>
      </c>
      <c r="D197" s="2">
        <f>'PR-RAS'!E201</f>
        <v>0</v>
      </c>
      <c r="E197" s="2">
        <v>0</v>
      </c>
      <c r="F197" s="2">
        <v>0</v>
      </c>
      <c r="G197" s="3">
        <f t="shared" si="0"/>
        <v>32.238079999999997</v>
      </c>
      <c r="H197" s="3">
        <f t="shared" si="1"/>
        <v>0.47999999999998977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753.42</v>
      </c>
      <c r="D198" s="2">
        <f>'PR-RAS'!E202</f>
        <v>750.85</v>
      </c>
      <c r="E198" s="2">
        <v>0</v>
      </c>
      <c r="F198" s="2">
        <v>0</v>
      </c>
      <c r="G198" s="3">
        <f t="shared" si="0"/>
        <v>444.25864000000001</v>
      </c>
      <c r="H198" s="3">
        <f t="shared" si="1"/>
        <v>0.56999999999993634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753.42</v>
      </c>
      <c r="D212" s="2">
        <f>'PR-RAS'!E216</f>
        <v>750.85</v>
      </c>
      <c r="E212" s="2">
        <v>0</v>
      </c>
      <c r="F212" s="2">
        <v>0</v>
      </c>
      <c r="G212" s="3">
        <f t="shared" si="0"/>
        <v>475.83031999999997</v>
      </c>
      <c r="H212" s="3">
        <f t="shared" si="1"/>
        <v>0.56999999999993634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703.16</v>
      </c>
      <c r="D213" s="2">
        <f>'PR-RAS'!E217</f>
        <v>663.72</v>
      </c>
      <c r="E213" s="2">
        <v>0</v>
      </c>
      <c r="F213" s="2">
        <v>0</v>
      </c>
      <c r="G213" s="3">
        <f t="shared" si="0"/>
        <v>430.48719999999997</v>
      </c>
      <c r="H213" s="3">
        <f t="shared" si="1"/>
        <v>0.43999999999994088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46.27</v>
      </c>
      <c r="D214" s="2">
        <f>'PR-RAS'!E218</f>
        <v>81.41</v>
      </c>
      <c r="E214" s="2">
        <v>0</v>
      </c>
      <c r="F214" s="2">
        <v>0</v>
      </c>
      <c r="G214" s="3">
        <f t="shared" si="0"/>
        <v>44.536169999999998</v>
      </c>
      <c r="H214" s="3">
        <f t="shared" si="1"/>
        <v>0.67999999999999972</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3.99</v>
      </c>
      <c r="D215" s="2">
        <f>'PR-RAS'!E219</f>
        <v>5.72</v>
      </c>
      <c r="E215" s="2">
        <v>0</v>
      </c>
      <c r="F215" s="2">
        <v>0</v>
      </c>
      <c r="G215" s="3">
        <f t="shared" si="0"/>
        <v>3.3020199999999997</v>
      </c>
      <c r="H215" s="3">
        <f t="shared" si="1"/>
        <v>0.29000000000000004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859064.55999999994</v>
      </c>
      <c r="D295" s="2">
        <f>'PR-RAS'!E299</f>
        <v>978618.95999999985</v>
      </c>
      <c r="E295" s="2">
        <v>0</v>
      </c>
      <c r="F295" s="2">
        <v>0</v>
      </c>
      <c r="G295" s="3">
        <f t="shared" si="12"/>
        <v>827992.92911999975</v>
      </c>
      <c r="H295" s="3">
        <f t="shared" si="13"/>
        <v>0.48000000021420419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97026.120000000228</v>
      </c>
      <c r="E296" s="2">
        <v>0</v>
      </c>
      <c r="F296" s="2">
        <v>0</v>
      </c>
      <c r="G296" s="3">
        <f t="shared" si="12"/>
        <v>57245.410800000129</v>
      </c>
      <c r="H296" s="3">
        <f t="shared" si="13"/>
        <v>0.12000000022817403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34508.059999999939</v>
      </c>
      <c r="D297" s="2">
        <f>'PR-RAS'!E301</f>
        <v>0</v>
      </c>
      <c r="E297" s="2">
        <v>0</v>
      </c>
      <c r="F297" s="2">
        <v>0</v>
      </c>
      <c r="G297" s="3">
        <f t="shared" si="12"/>
        <v>10214.385759999981</v>
      </c>
      <c r="H297" s="3">
        <f t="shared" si="13"/>
        <v>5.9999999939464033E-2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39525.279999999999</v>
      </c>
      <c r="D298" s="2">
        <f>'PR-RAS'!E302</f>
        <v>0</v>
      </c>
      <c r="E298" s="2">
        <v>0</v>
      </c>
      <c r="F298" s="2">
        <v>0</v>
      </c>
      <c r="G298" s="3">
        <f t="shared" si="12"/>
        <v>11739.008159999999</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39469.97</v>
      </c>
      <c r="E299" s="2">
        <v>0</v>
      </c>
      <c r="F299" s="2">
        <v>0</v>
      </c>
      <c r="G299" s="3">
        <f t="shared" si="12"/>
        <v>23524.10212</v>
      </c>
      <c r="H299" s="3">
        <f t="shared" si="13"/>
        <v>2.9999999998835847E-2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11455</v>
      </c>
      <c r="E300" s="2">
        <v>0</v>
      </c>
      <c r="F300" s="2">
        <v>0</v>
      </c>
      <c r="G300" s="3">
        <f t="shared" si="12"/>
        <v>6850.09</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75</v>
      </c>
      <c r="E301" s="2">
        <v>0</v>
      </c>
      <c r="F301" s="2">
        <v>0</v>
      </c>
      <c r="G301" s="3">
        <f t="shared" si="12"/>
        <v>45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31101.589999999997</v>
      </c>
      <c r="D355" s="2">
        <f>'PR-RAS'!E360</f>
        <v>24779.09</v>
      </c>
      <c r="E355" s="2">
        <v>0</v>
      </c>
      <c r="F355" s="2">
        <v>0</v>
      </c>
      <c r="G355" s="3">
        <f t="shared" si="12"/>
        <v>28553.558579999994</v>
      </c>
      <c r="H355" s="3">
        <f t="shared" si="13"/>
        <v>0.50000000000363798</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1188.8900000000001</v>
      </c>
      <c r="D356" s="2">
        <f>'PR-RAS'!E361</f>
        <v>21250</v>
      </c>
      <c r="E356" s="2">
        <v>0</v>
      </c>
      <c r="F356" s="2">
        <v>0</v>
      </c>
      <c r="G356" s="3">
        <f t="shared" si="12"/>
        <v>15509.555949999998</v>
      </c>
      <c r="H356" s="3">
        <f t="shared" si="13"/>
        <v>0.10999999999989996</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1188.8900000000001</v>
      </c>
      <c r="D361" s="2">
        <f>'PR-RAS'!E366</f>
        <v>21250</v>
      </c>
      <c r="E361" s="2">
        <v>0</v>
      </c>
      <c r="F361" s="2">
        <v>0</v>
      </c>
      <c r="G361" s="3">
        <f t="shared" si="12"/>
        <v>15728.000399999999</v>
      </c>
      <c r="H361" s="3">
        <f t="shared" si="13"/>
        <v>0.10999999999989996</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1188.8900000000001</v>
      </c>
      <c r="D364" s="2">
        <f>'PR-RAS'!E369</f>
        <v>0</v>
      </c>
      <c r="E364" s="2">
        <v>0</v>
      </c>
      <c r="F364" s="2">
        <v>0</v>
      </c>
      <c r="G364" s="3">
        <f t="shared" si="12"/>
        <v>431.56707</v>
      </c>
      <c r="H364" s="3">
        <f t="shared" si="13"/>
        <v>0.10999999999989996</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21250</v>
      </c>
      <c r="E365" s="2">
        <v>0</v>
      </c>
      <c r="F365" s="2">
        <v>0</v>
      </c>
      <c r="G365" s="3">
        <f t="shared" si="12"/>
        <v>15470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29912.699999999997</v>
      </c>
      <c r="D368" s="2">
        <f>'PR-RAS'!E373</f>
        <v>3529.09</v>
      </c>
      <c r="E368" s="2">
        <v>0</v>
      </c>
      <c r="F368" s="2">
        <v>0</v>
      </c>
      <c r="G368" s="3">
        <f t="shared" si="12"/>
        <v>13568.312959999999</v>
      </c>
      <c r="H368" s="3">
        <f t="shared" si="13"/>
        <v>0.3900000000030559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29538.6</v>
      </c>
      <c r="D374" s="2">
        <f>'PR-RAS'!E379</f>
        <v>3429.5</v>
      </c>
      <c r="E374" s="2">
        <v>0</v>
      </c>
      <c r="F374" s="2">
        <v>0</v>
      </c>
      <c r="G374" s="3">
        <f t="shared" si="12"/>
        <v>13576.3048</v>
      </c>
      <c r="H374" s="3">
        <f t="shared" si="13"/>
        <v>0.90000000000145519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14884.56</v>
      </c>
      <c r="D375" s="2">
        <f>'PR-RAS'!E380</f>
        <v>0</v>
      </c>
      <c r="E375" s="2">
        <v>0</v>
      </c>
      <c r="F375" s="2">
        <v>0</v>
      </c>
      <c r="G375" s="3">
        <f t="shared" si="12"/>
        <v>5566.8254399999996</v>
      </c>
      <c r="H375" s="3">
        <f t="shared" si="13"/>
        <v>0.44000000000050932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1268</v>
      </c>
      <c r="D376" s="2">
        <f>'PR-RAS'!E381</f>
        <v>1602</v>
      </c>
      <c r="E376" s="2">
        <v>0</v>
      </c>
      <c r="F376" s="2">
        <v>0</v>
      </c>
      <c r="G376" s="3">
        <f t="shared" si="12"/>
        <v>1677</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13386.04</v>
      </c>
      <c r="D381" s="2">
        <f>'PR-RAS'!E386</f>
        <v>1827.5</v>
      </c>
      <c r="E381" s="2">
        <v>0</v>
      </c>
      <c r="F381" s="2">
        <v>0</v>
      </c>
      <c r="G381" s="3">
        <f t="shared" si="12"/>
        <v>6475.5952000000007</v>
      </c>
      <c r="H381" s="3">
        <f t="shared" si="13"/>
        <v>0.54000000000087311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374.1</v>
      </c>
      <c r="D388" s="2">
        <f>'PR-RAS'!E393</f>
        <v>99.59</v>
      </c>
      <c r="E388" s="2">
        <v>0</v>
      </c>
      <c r="F388" s="2">
        <v>0</v>
      </c>
      <c r="G388" s="3">
        <f t="shared" si="12"/>
        <v>221.85936000000001</v>
      </c>
      <c r="H388" s="3">
        <f t="shared" si="13"/>
        <v>0.51000000000001933</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374.1</v>
      </c>
      <c r="D389" s="2">
        <f>'PR-RAS'!E394</f>
        <v>99.59</v>
      </c>
      <c r="E389" s="2">
        <v>0</v>
      </c>
      <c r="F389" s="2">
        <v>0</v>
      </c>
      <c r="G389" s="3">
        <f t="shared" si="12"/>
        <v>222.43263999999999</v>
      </c>
      <c r="H389" s="3">
        <f t="shared" si="13"/>
        <v>0.51000000000001933</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31101.589999999997</v>
      </c>
      <c r="D413" s="2">
        <f>'PR-RAS'!E418</f>
        <v>24779.09</v>
      </c>
      <c r="E413" s="2">
        <v>0</v>
      </c>
      <c r="F413" s="2">
        <v>0</v>
      </c>
      <c r="G413" s="3">
        <f t="shared" si="12"/>
        <v>33231.825239999991</v>
      </c>
      <c r="H413" s="3">
        <f t="shared" si="13"/>
        <v>0.50000000000363798</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13916.32</v>
      </c>
      <c r="D414" s="2">
        <f>'PR-RAS'!E419</f>
        <v>27301.919999999998</v>
      </c>
      <c r="E414" s="2">
        <v>0</v>
      </c>
      <c r="F414" s="2">
        <v>0</v>
      </c>
      <c r="G414" s="3">
        <f t="shared" si="12"/>
        <v>28298.826079999999</v>
      </c>
      <c r="H414" s="3">
        <f t="shared" si="13"/>
        <v>0.40000000000145519</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824556.5</v>
      </c>
      <c r="D417" s="2">
        <f>'PR-RAS'!E422</f>
        <v>1075645.08</v>
      </c>
      <c r="E417" s="2">
        <v>0</v>
      </c>
      <c r="F417" s="2">
        <v>0</v>
      </c>
      <c r="G417" s="3">
        <f t="shared" si="12"/>
        <v>1237952.21056</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890166.14999999991</v>
      </c>
      <c r="D418" s="2">
        <f>'PR-RAS'!E423</f>
        <v>1003398.0499999998</v>
      </c>
      <c r="E418" s="2">
        <v>0</v>
      </c>
      <c r="F418" s="2">
        <v>0</v>
      </c>
      <c r="G418" s="3">
        <f t="shared" si="12"/>
        <v>1208033.2582499997</v>
      </c>
      <c r="H418" s="3">
        <f t="shared" si="13"/>
        <v>0.19999999972060323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72247.030000000261</v>
      </c>
      <c r="E419" s="2">
        <v>0</v>
      </c>
      <c r="F419" s="2">
        <v>0</v>
      </c>
      <c r="G419" s="3">
        <f t="shared" si="12"/>
        <v>60398.517080000216</v>
      </c>
      <c r="H419" s="3">
        <f t="shared" si="13"/>
        <v>3.0000000260770321E-2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65609.649999999907</v>
      </c>
      <c r="D420" s="2">
        <f>'PR-RAS'!E425</f>
        <v>0</v>
      </c>
      <c r="E420" s="2">
        <v>0</v>
      </c>
      <c r="F420" s="2">
        <v>0</v>
      </c>
      <c r="G420" s="3">
        <f t="shared" si="12"/>
        <v>27490.443349999961</v>
      </c>
      <c r="H420" s="3">
        <f t="shared" si="13"/>
        <v>0.35000000009313226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53441.599999999999</v>
      </c>
      <c r="D421" s="2">
        <f>'PR-RAS'!E426</f>
        <v>0</v>
      </c>
      <c r="E421" s="2">
        <v>0</v>
      </c>
      <c r="F421" s="2">
        <v>0</v>
      </c>
      <c r="G421" s="3">
        <f t="shared" si="12"/>
        <v>22445.471999999998</v>
      </c>
      <c r="H421" s="3">
        <f t="shared" si="13"/>
        <v>0.40000000000145519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12168.050000000003</v>
      </c>
      <c r="E422" s="2">
        <v>0</v>
      </c>
      <c r="F422" s="2">
        <v>0</v>
      </c>
      <c r="G422" s="3">
        <f t="shared" si="12"/>
        <v>10245.498100000003</v>
      </c>
      <c r="H422" s="3">
        <f t="shared" si="13"/>
        <v>5.0000000002910383E-2</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11455</v>
      </c>
      <c r="E423" s="2">
        <v>0</v>
      </c>
      <c r="F423" s="2">
        <v>0</v>
      </c>
      <c r="G423" s="3">
        <f t="shared" si="12"/>
        <v>9668.02</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824556.5</v>
      </c>
      <c r="D637" s="2">
        <f>'PR-RAS'!E643</f>
        <v>1075645.08</v>
      </c>
      <c r="E637" s="2">
        <v>0</v>
      </c>
      <c r="F637" s="2">
        <v>0</v>
      </c>
      <c r="G637" s="3">
        <f t="shared" si="14"/>
        <v>1892638.4757600001</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890166.14999999991</v>
      </c>
      <c r="D638" s="2">
        <f>'PR-RAS'!E644</f>
        <v>1003398.0499999998</v>
      </c>
      <c r="E638" s="2">
        <v>0</v>
      </c>
      <c r="F638" s="2">
        <v>0</v>
      </c>
      <c r="G638" s="3">
        <f t="shared" si="14"/>
        <v>1845364.9532499998</v>
      </c>
      <c r="H638" s="3">
        <f t="shared" si="15"/>
        <v>0.19999999972060323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72247.030000000261</v>
      </c>
      <c r="E639" s="2">
        <v>0</v>
      </c>
      <c r="F639" s="2">
        <v>0</v>
      </c>
      <c r="G639" s="3">
        <f t="shared" si="14"/>
        <v>92187.210280000334</v>
      </c>
      <c r="H639" s="3">
        <f t="shared" si="15"/>
        <v>3.0000000260770321E-2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65609.649999999907</v>
      </c>
      <c r="D640" s="2">
        <f>'PR-RAS'!E646</f>
        <v>0</v>
      </c>
      <c r="E640" s="2">
        <v>0</v>
      </c>
      <c r="F640" s="2">
        <v>0</v>
      </c>
      <c r="G640" s="3">
        <f t="shared" si="14"/>
        <v>41924.566349999943</v>
      </c>
      <c r="H640" s="3">
        <f t="shared" si="15"/>
        <v>0.35000000009313226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53441.599999999999</v>
      </c>
      <c r="D641" s="2">
        <f>'PR-RAS'!E647</f>
        <v>0</v>
      </c>
      <c r="E641" s="2">
        <v>0</v>
      </c>
      <c r="F641" s="2">
        <v>0</v>
      </c>
      <c r="G641" s="3">
        <f t="shared" si="14"/>
        <v>34202.623999999996</v>
      </c>
      <c r="H641" s="3">
        <f t="shared" si="15"/>
        <v>0.40000000000145519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12168.050000000003</v>
      </c>
      <c r="E642" s="2">
        <v>0</v>
      </c>
      <c r="F642" s="2">
        <v>0</v>
      </c>
      <c r="G642" s="3">
        <f t="shared" si="14"/>
        <v>15599.440100000003</v>
      </c>
      <c r="H642" s="3">
        <f t="shared" si="15"/>
        <v>5.0000000002910383E-2</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60078.980000000258</v>
      </c>
      <c r="E643" s="2">
        <v>0</v>
      </c>
      <c r="F643" s="2">
        <v>0</v>
      </c>
      <c r="G643" s="3">
        <f t="shared" si="14"/>
        <v>77141.41032000033</v>
      </c>
      <c r="H643" s="3">
        <f t="shared" si="15"/>
        <v>1.9999999742140062E-2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12168.049999999908</v>
      </c>
      <c r="D644" s="2">
        <f>'PR-RAS'!E650</f>
        <v>0</v>
      </c>
      <c r="E644" s="2">
        <v>0</v>
      </c>
      <c r="F644" s="2">
        <v>0</v>
      </c>
      <c r="G644" s="3">
        <f t="shared" si="14"/>
        <v>7824.0561499999412</v>
      </c>
      <c r="H644" s="3">
        <f t="shared" si="15"/>
        <v>4.9999999908322934E-2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420</v>
      </c>
      <c r="D645" s="2">
        <f>'PR-RAS'!E651</f>
        <v>0</v>
      </c>
      <c r="E645" s="2">
        <v>0</v>
      </c>
      <c r="F645" s="2">
        <v>0</v>
      </c>
      <c r="G645" s="3">
        <f t="shared" si="14"/>
        <v>270.48</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724.01</v>
      </c>
      <c r="D646" s="2">
        <f>'PR-RAS'!E653</f>
        <v>291</v>
      </c>
      <c r="E646" s="2">
        <v>0</v>
      </c>
      <c r="F646" s="2">
        <v>0</v>
      </c>
      <c r="G646" s="3">
        <f t="shared" si="14"/>
        <v>842.37644999999998</v>
      </c>
      <c r="H646" s="3">
        <f t="shared" si="15"/>
        <v>9.9999999999909051E-3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183041.65</v>
      </c>
      <c r="D647" s="2">
        <f>'PR-RAS'!E654</f>
        <v>292583.67</v>
      </c>
      <c r="E647" s="2">
        <v>0</v>
      </c>
      <c r="F647" s="2">
        <v>0</v>
      </c>
      <c r="G647" s="3">
        <f t="shared" si="14"/>
        <v>496263.00754000002</v>
      </c>
      <c r="H647" s="3">
        <f t="shared" si="15"/>
        <v>0.68000000002211891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183474.66</v>
      </c>
      <c r="D648" s="2">
        <f>'PR-RAS'!E655</f>
        <v>292583.67</v>
      </c>
      <c r="E648" s="2">
        <v>0</v>
      </c>
      <c r="F648" s="2">
        <v>0</v>
      </c>
      <c r="G648" s="3">
        <f t="shared" si="14"/>
        <v>497311.37400000001</v>
      </c>
      <c r="H648" s="3">
        <f t="shared" si="15"/>
        <v>0.67000000001280569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291</v>
      </c>
      <c r="D649" s="2">
        <f>'PR-RAS'!E656</f>
        <v>291</v>
      </c>
      <c r="E649" s="2">
        <v>0</v>
      </c>
      <c r="F649" s="2">
        <v>0</v>
      </c>
      <c r="G649" s="3">
        <f t="shared" si="14"/>
        <v>565.70400000000006</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17</v>
      </c>
      <c r="D651" s="2">
        <f>'PR-RAS'!E658</f>
        <v>17</v>
      </c>
      <c r="E651" s="2">
        <v>0</v>
      </c>
      <c r="F651" s="2">
        <v>0</v>
      </c>
      <c r="G651" s="3">
        <f t="shared" si="14"/>
        <v>33.15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17</v>
      </c>
      <c r="D653" s="2">
        <f>'PR-RAS'!E660</f>
        <v>16</v>
      </c>
      <c r="E653" s="2">
        <v>0</v>
      </c>
      <c r="F653" s="2">
        <v>0</v>
      </c>
      <c r="G653" s="3">
        <f t="shared" si="14"/>
        <v>31.948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56352.38</v>
      </c>
      <c r="D676" s="2">
        <f>'PR-RAS'!E683</f>
        <v>59770</v>
      </c>
      <c r="E676" s="2">
        <v>0</v>
      </c>
      <c r="F676" s="2">
        <v>0</v>
      </c>
      <c r="G676" s="3">
        <f t="shared" si="14"/>
        <v>118727.35650000001</v>
      </c>
      <c r="H676" s="3">
        <f t="shared" si="15"/>
        <v>0.37999999999738066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15100</v>
      </c>
      <c r="D677" s="2">
        <f>'PR-RAS'!E684</f>
        <v>14700</v>
      </c>
      <c r="E677" s="2">
        <v>0</v>
      </c>
      <c r="F677" s="2">
        <v>0</v>
      </c>
      <c r="G677" s="3">
        <f t="shared" si="14"/>
        <v>30082.000000000004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92843.6</v>
      </c>
      <c r="D717" s="2">
        <f>'PR-RAS'!E724</f>
        <v>148869.5</v>
      </c>
      <c r="E717" s="2">
        <v>0</v>
      </c>
      <c r="F717" s="2">
        <v>0</v>
      </c>
      <c r="G717" s="3">
        <f t="shared" si="14"/>
        <v>279657.14159999997</v>
      </c>
      <c r="H717" s="3">
        <f t="shared" si="15"/>
        <v>0.89999999999417923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758.03</v>
      </c>
      <c r="D726" s="2">
        <f>'PR-RAS'!E733</f>
        <v>0</v>
      </c>
      <c r="E726" s="2">
        <v>0</v>
      </c>
      <c r="F726" s="2">
        <v>0</v>
      </c>
      <c r="G726" s="3">
        <f t="shared" si="14"/>
        <v>549.57174999999995</v>
      </c>
      <c r="H726" s="3">
        <f t="shared" si="15"/>
        <v>2.9999999999972715E-2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9328.94</v>
      </c>
      <c r="D727" s="2">
        <f>'PR-RAS'!E734</f>
        <v>11014.4</v>
      </c>
      <c r="E727" s="2">
        <v>0</v>
      </c>
      <c r="F727" s="2">
        <v>0</v>
      </c>
      <c r="G727" s="3">
        <f t="shared" si="14"/>
        <v>22765.719239999999</v>
      </c>
      <c r="H727" s="3">
        <f t="shared" si="15"/>
        <v>0.45999999999912689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1073.8399999999999</v>
      </c>
      <c r="D728" s="2">
        <f>'PR-RAS'!E735</f>
        <v>1107.27</v>
      </c>
      <c r="E728" s="2">
        <v>0</v>
      </c>
      <c r="F728" s="2">
        <v>0</v>
      </c>
      <c r="G728" s="3">
        <f t="shared" si="14"/>
        <v>2390.6522599999998</v>
      </c>
      <c r="H728" s="3">
        <f t="shared" si="15"/>
        <v>0.43000000000006366</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4518.78</v>
      </c>
      <c r="D729" s="2">
        <f>'PR-RAS'!E736</f>
        <v>97.1</v>
      </c>
      <c r="E729" s="2">
        <v>0</v>
      </c>
      <c r="F729" s="2">
        <v>0</v>
      </c>
      <c r="G729" s="3">
        <f t="shared" si="14"/>
        <v>3431.0494399999998</v>
      </c>
      <c r="H729" s="3">
        <f t="shared" si="15"/>
        <v>0.32000000000024897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11586.71</v>
      </c>
      <c r="D730" s="2">
        <f>'PR-RAS'!E737</f>
        <v>22954.42</v>
      </c>
      <c r="E730" s="2">
        <v>0</v>
      </c>
      <c r="F730" s="2">
        <v>0</v>
      </c>
      <c r="G730" s="3">
        <f t="shared" si="14"/>
        <v>41914.255949999999</v>
      </c>
      <c r="H730" s="3">
        <f t="shared" si="15"/>
        <v>0.70999999999912689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5998.88</v>
      </c>
      <c r="D731" s="2">
        <f>'PR-RAS'!E738</f>
        <v>13213.54</v>
      </c>
      <c r="E731" s="2">
        <v>0</v>
      </c>
      <c r="F731" s="2">
        <v>0</v>
      </c>
      <c r="G731" s="3">
        <f t="shared" si="14"/>
        <v>23670.950800000002</v>
      </c>
      <c r="H731" s="3">
        <f t="shared" si="15"/>
        <v>0.57999999999901775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43338.07</v>
      </c>
      <c r="D732" s="2">
        <f>'PR-RAS'!E739</f>
        <v>51818.51</v>
      </c>
      <c r="E732" s="2">
        <v>0</v>
      </c>
      <c r="F732" s="2">
        <v>0</v>
      </c>
      <c r="G732" s="3">
        <f t="shared" si="14"/>
        <v>107438.79079</v>
      </c>
      <c r="H732" s="3">
        <f t="shared" si="15"/>
        <v>0.55999999999767169</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175.76</v>
      </c>
      <c r="D735" s="2">
        <f>'PR-RAS'!E742</f>
        <v>170</v>
      </c>
      <c r="E735" s="2">
        <v>0</v>
      </c>
      <c r="F735" s="2">
        <v>0</v>
      </c>
      <c r="G735" s="3">
        <f t="shared" si="14"/>
        <v>378.56783999999999</v>
      </c>
      <c r="H735" s="3">
        <f t="shared" si="15"/>
        <v>0.24000000000000909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1080</v>
      </c>
      <c r="D736" s="2">
        <f>'PR-RAS'!E743</f>
        <v>1080</v>
      </c>
      <c r="E736" s="2">
        <v>0</v>
      </c>
      <c r="F736" s="2">
        <v>0</v>
      </c>
      <c r="G736" s="3">
        <f t="shared" ref="G736:G737" si="28">(B736/1000)*(C736*1+D736*2)</f>
        <v>2381.4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225314.23</v>
      </c>
      <c r="D1011" s="7">
        <f>BILANCA!E6</f>
        <v>288181.42999999993</v>
      </c>
      <c r="E1011" s="7">
        <v>0</v>
      </c>
      <c r="F1011" s="7">
        <v>0</v>
      </c>
      <c r="G1011" s="8">
        <f t="shared" ref="G1011:G1306" si="38">B1011/1000*C1011+B1011/500*D1011</f>
        <v>801.67708999999991</v>
      </c>
      <c r="H1011" s="8">
        <f t="shared" si="35"/>
        <v>0.6599999999452848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144137.24000000002</v>
      </c>
      <c r="D1012" s="2">
        <f>BILANCA!E7</f>
        <v>142621.89999999997</v>
      </c>
      <c r="E1012" s="2">
        <v>0</v>
      </c>
      <c r="F1012" s="2">
        <v>0</v>
      </c>
      <c r="G1012" s="3">
        <f t="shared" si="38"/>
        <v>858.76207999999986</v>
      </c>
      <c r="H1012" s="3">
        <f t="shared" si="35"/>
        <v>0.3400000000547152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5709.23</v>
      </c>
      <c r="D1013" s="2">
        <f>BILANCA!E8</f>
        <v>4211.3099999999995</v>
      </c>
      <c r="E1013" s="2">
        <v>0</v>
      </c>
      <c r="F1013" s="2">
        <v>0</v>
      </c>
      <c r="G1013" s="3">
        <f t="shared" si="38"/>
        <v>42.39555</v>
      </c>
      <c r="H1013" s="3">
        <f t="shared" si="35"/>
        <v>0.53999999999905413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15738.25</v>
      </c>
      <c r="D1015" s="2">
        <f>BILANCA!E10</f>
        <v>15738.25</v>
      </c>
      <c r="E1015" s="2">
        <v>0</v>
      </c>
      <c r="F1015" s="2">
        <v>0</v>
      </c>
      <c r="G1015" s="3">
        <f t="shared" si="38"/>
        <v>236.07374999999999</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10029.02</v>
      </c>
      <c r="D1016" s="2">
        <f>BILANCA!E11</f>
        <v>11526.94</v>
      </c>
      <c r="E1016" s="2">
        <v>0</v>
      </c>
      <c r="F1016" s="2">
        <v>0</v>
      </c>
      <c r="G1016" s="3">
        <f t="shared" si="38"/>
        <v>198.49740000000003</v>
      </c>
      <c r="H1016" s="3">
        <f t="shared" si="35"/>
        <v>7.999999999992724E-2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138428.01</v>
      </c>
      <c r="D1017" s="2">
        <f>BILANCA!E12</f>
        <v>117160.58999999995</v>
      </c>
      <c r="E1017" s="2">
        <v>0</v>
      </c>
      <c r="F1017" s="2">
        <v>0</v>
      </c>
      <c r="G1017" s="3">
        <f t="shared" si="38"/>
        <v>2609.2443299999995</v>
      </c>
      <c r="H1017" s="3">
        <f t="shared" si="35"/>
        <v>0.42000000005646143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133921.13</v>
      </c>
      <c r="D1024" s="2">
        <f>BILANCA!E19</f>
        <v>96369.829999999958</v>
      </c>
      <c r="E1024" s="2">
        <v>0</v>
      </c>
      <c r="F1024" s="2">
        <v>0</v>
      </c>
      <c r="G1024" s="3">
        <f t="shared" si="38"/>
        <v>4573.2510599999987</v>
      </c>
      <c r="H1024" s="3">
        <f t="shared" si="35"/>
        <v>0.30000000004656613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121291.36</v>
      </c>
      <c r="D1025" s="2">
        <f>BILANCA!E20</f>
        <v>121291.36</v>
      </c>
      <c r="E1025" s="2">
        <v>0</v>
      </c>
      <c r="F1025" s="2">
        <v>0</v>
      </c>
      <c r="G1025" s="3">
        <f t="shared" si="38"/>
        <v>5458.1112000000003</v>
      </c>
      <c r="H1025" s="3">
        <f t="shared" si="35"/>
        <v>0.72000000000116415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12240.32</v>
      </c>
      <c r="D1026" s="2">
        <f>BILANCA!E21</f>
        <v>13842.32</v>
      </c>
      <c r="E1026" s="2">
        <v>0</v>
      </c>
      <c r="F1026" s="2">
        <v>0</v>
      </c>
      <c r="G1026" s="3">
        <f t="shared" si="38"/>
        <v>638.79935999999998</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5257.51</v>
      </c>
      <c r="D1027" s="2">
        <f>BILANCA!E22</f>
        <v>5257.51</v>
      </c>
      <c r="E1027" s="2">
        <v>0</v>
      </c>
      <c r="F1027" s="2">
        <v>0</v>
      </c>
      <c r="G1027" s="3">
        <f t="shared" si="38"/>
        <v>268.13301000000001</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510382.67</v>
      </c>
      <c r="D1031" s="2">
        <f>BILANCA!E26</f>
        <v>512210.17</v>
      </c>
      <c r="E1031" s="2">
        <v>0</v>
      </c>
      <c r="F1031" s="2">
        <v>0</v>
      </c>
      <c r="G1031" s="3">
        <f t="shared" si="38"/>
        <v>32230.863210000003</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515250.73</v>
      </c>
      <c r="D1033" s="2">
        <f>BILANCA!E28</f>
        <v>556231.53</v>
      </c>
      <c r="E1033" s="2">
        <v>0</v>
      </c>
      <c r="F1033" s="2">
        <v>0</v>
      </c>
      <c r="G1033" s="3">
        <f t="shared" si="38"/>
        <v>37437.417170000001</v>
      </c>
      <c r="H1033" s="3">
        <f t="shared" si="35"/>
        <v>0.73999999999068677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3460.5099999999998</v>
      </c>
      <c r="D1034" s="2">
        <f>BILANCA!E29</f>
        <v>1730.25</v>
      </c>
      <c r="E1034" s="2">
        <v>0</v>
      </c>
      <c r="F1034" s="2">
        <v>0</v>
      </c>
      <c r="G1034" s="3">
        <f t="shared" si="38"/>
        <v>166.10424</v>
      </c>
      <c r="H1034" s="3">
        <f t="shared" si="35"/>
        <v>0.74000000000023647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4469.83</v>
      </c>
      <c r="D1035" s="2">
        <f>BILANCA!E30</f>
        <v>4469.83</v>
      </c>
      <c r="E1035" s="2">
        <v>0</v>
      </c>
      <c r="F1035" s="2">
        <v>0</v>
      </c>
      <c r="G1035" s="3">
        <f t="shared" si="38"/>
        <v>335.23725000000002</v>
      </c>
      <c r="H1035" s="3">
        <f t="shared" si="35"/>
        <v>0.34000000000014552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1009.32</v>
      </c>
      <c r="D1039" s="2">
        <f>BILANCA!E34</f>
        <v>2739.58</v>
      </c>
      <c r="E1039" s="2">
        <v>0</v>
      </c>
      <c r="F1039" s="2">
        <v>0</v>
      </c>
      <c r="G1039" s="3">
        <f t="shared" si="38"/>
        <v>188.16592000000003</v>
      </c>
      <c r="H1039" s="3">
        <f t="shared" si="35"/>
        <v>0.74000000000012278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1046.3699999999999</v>
      </c>
      <c r="D1040" s="2">
        <f>BILANCA!E35</f>
        <v>19060.509999999998</v>
      </c>
      <c r="E1040" s="2">
        <v>0</v>
      </c>
      <c r="F1040" s="2">
        <v>0</v>
      </c>
      <c r="G1040" s="3">
        <f t="shared" si="38"/>
        <v>1175.0217</v>
      </c>
      <c r="H1040" s="3">
        <f t="shared" si="35"/>
        <v>0.86000000000149157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6837.61</v>
      </c>
      <c r="D1041" s="2">
        <f>BILANCA!E36</f>
        <v>19060.509999999998</v>
      </c>
      <c r="E1041" s="2">
        <v>0</v>
      </c>
      <c r="F1041" s="2">
        <v>0</v>
      </c>
      <c r="G1041" s="3">
        <f t="shared" si="38"/>
        <v>1393.7175299999999</v>
      </c>
      <c r="H1041" s="3">
        <f t="shared" si="35"/>
        <v>0.88000000000192813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5791.24</v>
      </c>
      <c r="D1045" s="2">
        <f>BILANCA!E40</f>
        <v>0</v>
      </c>
      <c r="E1045" s="2">
        <v>0</v>
      </c>
      <c r="F1045" s="2">
        <v>0</v>
      </c>
      <c r="G1045" s="3">
        <f t="shared" si="38"/>
        <v>202.69340000000003</v>
      </c>
      <c r="H1045" s="3">
        <f t="shared" si="35"/>
        <v>0.23999999999978172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1860.85</v>
      </c>
      <c r="D1052" s="2">
        <f>BILANCA!E47</f>
        <v>1860.85</v>
      </c>
      <c r="E1052" s="2">
        <v>0</v>
      </c>
      <c r="F1052" s="2">
        <v>0</v>
      </c>
      <c r="G1052" s="3">
        <f t="shared" si="38"/>
        <v>234.46709999999999</v>
      </c>
      <c r="H1052" s="3">
        <f t="shared" si="35"/>
        <v>0.3000000000001819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19.91</v>
      </c>
      <c r="D1053" s="2">
        <f>BILANCA!E48</f>
        <v>0</v>
      </c>
      <c r="E1053" s="2">
        <v>0</v>
      </c>
      <c r="F1053" s="2">
        <v>0</v>
      </c>
      <c r="G1053" s="3">
        <f t="shared" si="38"/>
        <v>0.85612999999999995</v>
      </c>
      <c r="H1053" s="3">
        <f t="shared" si="35"/>
        <v>8.9999999999999858E-2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1880.76</v>
      </c>
      <c r="D1055" s="2">
        <f>BILANCA!E50</f>
        <v>1860.85</v>
      </c>
      <c r="E1055" s="2">
        <v>0</v>
      </c>
      <c r="F1055" s="2">
        <v>0</v>
      </c>
      <c r="G1055" s="3">
        <f t="shared" si="38"/>
        <v>252.11069999999998</v>
      </c>
      <c r="H1055" s="3">
        <f t="shared" si="35"/>
        <v>0.39000000000010004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34178.49</v>
      </c>
      <c r="D1059" s="2">
        <f>BILANCA!E54</f>
        <v>39323.51</v>
      </c>
      <c r="E1059" s="2">
        <v>0</v>
      </c>
      <c r="F1059" s="2">
        <v>0</v>
      </c>
      <c r="G1059" s="3">
        <f t="shared" si="38"/>
        <v>5528.4499900000001</v>
      </c>
      <c r="H1059" s="3">
        <f t="shared" si="35"/>
        <v>0.97999999999592546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34178.49</v>
      </c>
      <c r="D1060" s="2">
        <f>BILANCA!E55</f>
        <v>39323.51</v>
      </c>
      <c r="E1060" s="2">
        <v>0</v>
      </c>
      <c r="F1060" s="2">
        <v>0</v>
      </c>
      <c r="G1060" s="3">
        <f t="shared" si="38"/>
        <v>5641.2755000000006</v>
      </c>
      <c r="H1060" s="3">
        <f t="shared" si="35"/>
        <v>0.97999999999592546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21250</v>
      </c>
      <c r="E1061" s="2">
        <v>0</v>
      </c>
      <c r="F1061" s="2">
        <v>0</v>
      </c>
      <c r="G1061" s="3">
        <f t="shared" si="38"/>
        <v>2167.5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21250</v>
      </c>
      <c r="E1066" s="2">
        <v>0</v>
      </c>
      <c r="F1066" s="2">
        <v>0</v>
      </c>
      <c r="G1066" s="3">
        <f t="shared" si="38"/>
        <v>2380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81176.989999999991</v>
      </c>
      <c r="D1074" s="2">
        <f>BILANCA!E69</f>
        <v>145559.53</v>
      </c>
      <c r="E1074" s="2">
        <v>0</v>
      </c>
      <c r="F1074" s="2">
        <v>0</v>
      </c>
      <c r="G1074" s="3">
        <f t="shared" si="38"/>
        <v>23826.947199999999</v>
      </c>
      <c r="H1074" s="3">
        <f t="shared" si="35"/>
        <v>0.48000000001047738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291</v>
      </c>
      <c r="D1075" s="2">
        <f>BILANCA!E70</f>
        <v>291</v>
      </c>
      <c r="E1075" s="2">
        <v>0</v>
      </c>
      <c r="F1075" s="2">
        <v>0</v>
      </c>
      <c r="G1075" s="3">
        <f t="shared" si="38"/>
        <v>56.744999999999997</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291</v>
      </c>
      <c r="D1085" s="2">
        <f>BILANCA!E80</f>
        <v>291</v>
      </c>
      <c r="E1085" s="2">
        <v>0</v>
      </c>
      <c r="F1085" s="2">
        <v>0</v>
      </c>
      <c r="G1085" s="3">
        <f t="shared" si="38"/>
        <v>65.474999999999994</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378.51</v>
      </c>
      <c r="D1087" s="2">
        <f>BILANCA!E82</f>
        <v>385.69</v>
      </c>
      <c r="E1087" s="2">
        <v>0</v>
      </c>
      <c r="F1087" s="2">
        <v>0</v>
      </c>
      <c r="G1087" s="3">
        <f t="shared" si="38"/>
        <v>88.541529999999995</v>
      </c>
      <c r="H1087" s="3">
        <f t="shared" si="35"/>
        <v>0.80000000000001137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378.51</v>
      </c>
      <c r="D1092" s="2">
        <f>BILANCA!E87</f>
        <v>385.69</v>
      </c>
      <c r="E1092" s="2">
        <v>0</v>
      </c>
      <c r="F1092" s="2">
        <v>0</v>
      </c>
      <c r="G1092" s="3">
        <f t="shared" si="38"/>
        <v>94.290980000000005</v>
      </c>
      <c r="H1092" s="3">
        <f t="shared" si="35"/>
        <v>0.80000000000001137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80087.48</v>
      </c>
      <c r="D1152" s="2">
        <f>BILANCA!E147</f>
        <v>144882.84</v>
      </c>
      <c r="E1152" s="2">
        <v>0</v>
      </c>
      <c r="F1152" s="2">
        <v>0</v>
      </c>
      <c r="G1152" s="3">
        <f t="shared" si="38"/>
        <v>52519.148719999997</v>
      </c>
      <c r="H1152" s="3">
        <f t="shared" si="41"/>
        <v>0.63999999999941792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11380</v>
      </c>
      <c r="E1155" s="2">
        <v>0</v>
      </c>
      <c r="F1155" s="2">
        <v>0</v>
      </c>
      <c r="G1155" s="3">
        <f t="shared" si="38"/>
        <v>3300.2</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11380</v>
      </c>
      <c r="E1161" s="2">
        <v>0</v>
      </c>
      <c r="F1161" s="2">
        <v>0</v>
      </c>
      <c r="G1161" s="3">
        <f t="shared" si="38"/>
        <v>3436.7599999999998</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75</v>
      </c>
      <c r="E1166" s="2">
        <v>0</v>
      </c>
      <c r="F1166" s="2">
        <v>0</v>
      </c>
      <c r="G1166" s="3">
        <f t="shared" si="38"/>
        <v>23.4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80087.48</v>
      </c>
      <c r="D1167" s="2">
        <f>BILANCA!E162</f>
        <v>133427.84</v>
      </c>
      <c r="E1167" s="2">
        <v>0</v>
      </c>
      <c r="F1167" s="2">
        <v>0</v>
      </c>
      <c r="G1167" s="3">
        <f t="shared" si="38"/>
        <v>54470.076119999998</v>
      </c>
      <c r="H1167" s="3">
        <f t="shared" si="41"/>
        <v>0.63999999999941792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420</v>
      </c>
      <c r="D1176" s="2">
        <f>BILANCA!E171</f>
        <v>0</v>
      </c>
      <c r="E1176" s="2">
        <v>0</v>
      </c>
      <c r="F1176" s="2">
        <v>0</v>
      </c>
      <c r="G1176" s="3">
        <f t="shared" si="38"/>
        <v>69.72</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420</v>
      </c>
      <c r="D1179" s="2">
        <f>BILANCA!E174</f>
        <v>0</v>
      </c>
      <c r="E1179" s="2">
        <v>0</v>
      </c>
      <c r="F1179" s="2">
        <v>0</v>
      </c>
      <c r="G1179" s="3">
        <f t="shared" si="38"/>
        <v>70.98</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225314.22999999998</v>
      </c>
      <c r="D1180" s="2">
        <f>BILANCA!E176</f>
        <v>288181.43</v>
      </c>
      <c r="E1180" s="2">
        <v>0</v>
      </c>
      <c r="F1180" s="2">
        <v>0</v>
      </c>
      <c r="G1180" s="3">
        <f t="shared" si="38"/>
        <v>136285.1053</v>
      </c>
      <c r="H1180" s="3">
        <f t="shared" si="41"/>
        <v>0.65999999997438863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93345.04</v>
      </c>
      <c r="D1181" s="2">
        <f>BILANCA!E177</f>
        <v>74025.55</v>
      </c>
      <c r="E1181" s="2">
        <v>0</v>
      </c>
      <c r="F1181" s="2">
        <v>0</v>
      </c>
      <c r="G1181" s="3">
        <f t="shared" si="38"/>
        <v>41278.739939999999</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92646.959999999992</v>
      </c>
      <c r="D1182" s="2">
        <f>BILANCA!E178</f>
        <v>70862.66</v>
      </c>
      <c r="E1182" s="2">
        <v>0</v>
      </c>
      <c r="F1182" s="2">
        <v>0</v>
      </c>
      <c r="G1182" s="3">
        <f t="shared" si="38"/>
        <v>40312.032159999995</v>
      </c>
      <c r="H1182" s="3">
        <f t="shared" si="41"/>
        <v>0.38000000000465661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44621.13</v>
      </c>
      <c r="D1183" s="2">
        <f>BILANCA!E179</f>
        <v>45223.43</v>
      </c>
      <c r="E1183" s="2">
        <v>0</v>
      </c>
      <c r="F1183" s="2">
        <v>0</v>
      </c>
      <c r="G1183" s="3">
        <f t="shared" si="38"/>
        <v>23366.762269999999</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45253.35</v>
      </c>
      <c r="D1184" s="2">
        <f>BILANCA!E180</f>
        <v>24379.74</v>
      </c>
      <c r="E1184" s="2">
        <v>0</v>
      </c>
      <c r="F1184" s="2">
        <v>0</v>
      </c>
      <c r="G1184" s="3">
        <f t="shared" si="38"/>
        <v>16358.23242</v>
      </c>
      <c r="H1184" s="3">
        <f t="shared" si="41"/>
        <v>0.6099999999969441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27.73</v>
      </c>
      <c r="D1185" s="2">
        <f>BILANCA!E181</f>
        <v>0</v>
      </c>
      <c r="E1185" s="2">
        <v>0</v>
      </c>
      <c r="F1185" s="2">
        <v>0</v>
      </c>
      <c r="G1185" s="3">
        <f t="shared" si="38"/>
        <v>4.8527499999999995</v>
      </c>
      <c r="H1185" s="3">
        <f t="shared" si="41"/>
        <v>0.26999999999999957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27.73</v>
      </c>
      <c r="D1188" s="2">
        <f>BILANCA!E184</f>
        <v>0</v>
      </c>
      <c r="E1188" s="2">
        <v>0</v>
      </c>
      <c r="F1188" s="2">
        <v>0</v>
      </c>
      <c r="G1188" s="3">
        <f t="shared" si="38"/>
        <v>4.9359399999999996</v>
      </c>
      <c r="H1188" s="3">
        <f t="shared" si="41"/>
        <v>0.26999999999999957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2744.75</v>
      </c>
      <c r="D1200" s="2">
        <f>BILANCA!E196</f>
        <v>1259.49</v>
      </c>
      <c r="E1200" s="2">
        <v>0</v>
      </c>
      <c r="F1200" s="2">
        <v>0</v>
      </c>
      <c r="G1200" s="3">
        <f t="shared" si="38"/>
        <v>1000.1087</v>
      </c>
      <c r="H1200" s="3">
        <f t="shared" si="41"/>
        <v>0.74000000000000909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698.08</v>
      </c>
      <c r="D1201" s="2">
        <f>BILANCA!E197</f>
        <v>0</v>
      </c>
      <c r="E1201" s="2">
        <v>0</v>
      </c>
      <c r="F1201" s="2">
        <v>0</v>
      </c>
      <c r="G1201" s="3">
        <f t="shared" si="38"/>
        <v>133.33328</v>
      </c>
      <c r="H1201" s="3">
        <f t="shared" si="41"/>
        <v>8.0000000000040927E-2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698.08</v>
      </c>
      <c r="D1203" s="2">
        <f>BILANCA!E199</f>
        <v>0</v>
      </c>
      <c r="E1203" s="2">
        <v>0</v>
      </c>
      <c r="F1203" s="2">
        <v>0</v>
      </c>
      <c r="G1203" s="3">
        <f t="shared" si="44"/>
        <v>134.72944000000001</v>
      </c>
      <c r="H1203" s="3">
        <f t="shared" si="45"/>
        <v>8.0000000000040927E-2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2414.4</v>
      </c>
      <c r="E1251" s="2">
        <v>0</v>
      </c>
      <c r="F1251" s="2">
        <v>0</v>
      </c>
      <c r="G1251" s="3">
        <f>B1251/1000*C1251+B1251/500*D1251</f>
        <v>1163.7408</v>
      </c>
      <c r="H1251" s="3">
        <f>ABS(C1251-ROUND(C1251,0))+ABS(D1251-ROUND(D1251,0))</f>
        <v>0.40000000000009095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748.49</v>
      </c>
      <c r="E1252" s="2">
        <v>0</v>
      </c>
      <c r="F1252" s="2">
        <v>0</v>
      </c>
      <c r="G1252" s="3">
        <f t="shared" si="38"/>
        <v>362.26916</v>
      </c>
      <c r="H1252" s="3">
        <f t="shared" si="41"/>
        <v>0.49000000000000909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748.49</v>
      </c>
      <c r="E1254" s="2">
        <v>0</v>
      </c>
      <c r="F1254" s="2">
        <v>0</v>
      </c>
      <c r="G1254" s="3">
        <f t="shared" si="38"/>
        <v>365.26312000000001</v>
      </c>
      <c r="H1254" s="3">
        <f t="shared" si="41"/>
        <v>0.49000000000000909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131969.19</v>
      </c>
      <c r="D1255" s="2">
        <f>BILANCA!E251</f>
        <v>214155.88</v>
      </c>
      <c r="E1255" s="2">
        <v>0</v>
      </c>
      <c r="F1255" s="2">
        <v>0</v>
      </c>
      <c r="G1255" s="3">
        <f t="shared" si="38"/>
        <v>137268.83275</v>
      </c>
      <c r="H1255" s="3">
        <f t="shared" si="41"/>
        <v>0.30999999999767169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144137.24</v>
      </c>
      <c r="D1256" s="2">
        <f>BILANCA!E252</f>
        <v>142621.9</v>
      </c>
      <c r="E1256" s="2">
        <v>0</v>
      </c>
      <c r="F1256" s="2">
        <v>0</v>
      </c>
      <c r="G1256" s="3">
        <f t="shared" si="38"/>
        <v>105627.73583999999</v>
      </c>
      <c r="H1256" s="3">
        <f t="shared" si="41"/>
        <v>0.33999999999650754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144137.24</v>
      </c>
      <c r="D1257" s="2">
        <f>BILANCA!E253</f>
        <v>142621.9</v>
      </c>
      <c r="E1257" s="2">
        <v>0</v>
      </c>
      <c r="F1257" s="2">
        <v>0</v>
      </c>
      <c r="G1257" s="3">
        <f t="shared" si="38"/>
        <v>106057.11687999999</v>
      </c>
      <c r="H1257" s="3">
        <f t="shared" si="41"/>
        <v>0.33999999999650754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-12168.05</v>
      </c>
      <c r="D1259" s="2">
        <f>BILANCA!E255</f>
        <v>60078.979999999996</v>
      </c>
      <c r="E1259" s="2">
        <v>0</v>
      </c>
      <c r="F1259" s="2">
        <v>0</v>
      </c>
      <c r="G1259" s="3">
        <f t="shared" si="38"/>
        <v>26889.487589999997</v>
      </c>
      <c r="H1259" s="3">
        <f t="shared" si="41"/>
        <v>7.0000000003346941E-2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1070.1199999999999</v>
      </c>
      <c r="D1260" s="2">
        <f>BILANCA!E256</f>
        <v>60078.979999999996</v>
      </c>
      <c r="E1260" s="2">
        <v>0</v>
      </c>
      <c r="F1260" s="2">
        <v>0</v>
      </c>
      <c r="G1260" s="3">
        <f t="shared" si="38"/>
        <v>30307.019999999997</v>
      </c>
      <c r="H1260" s="3">
        <f t="shared" si="41"/>
        <v>0.1400000000039654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34015.46</v>
      </c>
      <c r="E1261" s="2">
        <v>0</v>
      </c>
      <c r="F1261" s="2">
        <v>0</v>
      </c>
      <c r="G1261" s="3">
        <f t="shared" si="38"/>
        <v>17075.760920000001</v>
      </c>
      <c r="H1261" s="3">
        <f t="shared" si="41"/>
        <v>0.45999999999912689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1070.1199999999999</v>
      </c>
      <c r="D1262" s="2">
        <f>BILANCA!E258</f>
        <v>26063.52</v>
      </c>
      <c r="E1262" s="2">
        <v>0</v>
      </c>
      <c r="F1262" s="2">
        <v>0</v>
      </c>
      <c r="G1262" s="3">
        <f t="shared" si="38"/>
        <v>13405.68432</v>
      </c>
      <c r="H1262" s="3">
        <f t="shared" si="41"/>
        <v>0.5999999999994543</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13238.17</v>
      </c>
      <c r="D1264" s="2">
        <f>BILANCA!E260</f>
        <v>0</v>
      </c>
      <c r="E1264" s="2">
        <v>0</v>
      </c>
      <c r="F1264" s="2">
        <v>0</v>
      </c>
      <c r="G1264" s="3">
        <f t="shared" si="38"/>
        <v>3362.4951799999999</v>
      </c>
      <c r="H1264" s="3">
        <f t="shared" si="41"/>
        <v>0.17000000000007276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13238.17</v>
      </c>
      <c r="D1265" s="2">
        <f>BILANCA!E261</f>
        <v>0</v>
      </c>
      <c r="E1265" s="2">
        <v>0</v>
      </c>
      <c r="F1265" s="2">
        <v>0</v>
      </c>
      <c r="G1265" s="3">
        <f t="shared" si="38"/>
        <v>3375.73335</v>
      </c>
      <c r="H1265" s="3">
        <f t="shared" si="41"/>
        <v>0.17000000000007276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11455</v>
      </c>
      <c r="E1278" s="2">
        <v>0</v>
      </c>
      <c r="F1278" s="2">
        <v>0</v>
      </c>
      <c r="G1278" s="3">
        <f t="shared" si="38"/>
        <v>6139.88</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11380</v>
      </c>
      <c r="E1281" s="2">
        <v>0</v>
      </c>
      <c r="F1281" s="2">
        <v>0</v>
      </c>
      <c r="G1281" s="3">
        <f t="shared" si="48"/>
        <v>6167.96</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11380</v>
      </c>
      <c r="E1287" s="2">
        <v>0</v>
      </c>
      <c r="F1287" s="2">
        <v>0</v>
      </c>
      <c r="G1287" s="3">
        <f t="shared" si="48"/>
        <v>6304.52</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75</v>
      </c>
      <c r="E1292" s="2">
        <v>0</v>
      </c>
      <c r="F1292" s="2">
        <v>0</v>
      </c>
      <c r="G1292" s="3">
        <f t="shared" si="48"/>
        <v>42.3</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18491.53</v>
      </c>
      <c r="D1301" s="2">
        <f>BILANCA!E297</f>
        <v>253576.48</v>
      </c>
      <c r="E1301" s="2">
        <v>0</v>
      </c>
      <c r="F1301" s="2">
        <v>0</v>
      </c>
      <c r="G1301" s="3">
        <f t="shared" si="38"/>
        <v>152962.54659000001</v>
      </c>
      <c r="H1301" s="3">
        <f t="shared" si="41"/>
        <v>0.95000000001164153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18491.53</v>
      </c>
      <c r="D1302" s="2">
        <f>BILANCA!E298</f>
        <v>253576.48</v>
      </c>
      <c r="E1302" s="2">
        <v>0</v>
      </c>
      <c r="F1302" s="2">
        <v>0</v>
      </c>
      <c r="G1302" s="3">
        <f t="shared" si="38"/>
        <v>153488.19108000002</v>
      </c>
      <c r="H1302" s="3">
        <f t="shared" si="41"/>
        <v>0.95000000001164153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75</v>
      </c>
      <c r="E1305" s="2">
        <v>0</v>
      </c>
      <c r="F1305" s="2">
        <v>0</v>
      </c>
      <c r="G1305" s="3">
        <f t="shared" si="38"/>
        <v>44.25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80087.48</v>
      </c>
      <c r="D1306" s="2">
        <f>BILANCA!E303</f>
        <v>144807.84</v>
      </c>
      <c r="E1306" s="2">
        <v>0</v>
      </c>
      <c r="F1306" s="2">
        <v>0</v>
      </c>
      <c r="G1306" s="3">
        <f t="shared" si="38"/>
        <v>109432.13535999999</v>
      </c>
      <c r="H1306" s="3">
        <f t="shared" si="41"/>
        <v>0.63999999999941792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45.51</v>
      </c>
      <c r="D1311" s="2">
        <f>BILANCA!E308</f>
        <v>27.69</v>
      </c>
      <c r="E1311" s="2">
        <v>0</v>
      </c>
      <c r="F1311" s="2">
        <v>0</v>
      </c>
      <c r="G1311" s="3">
        <f t="shared" si="52"/>
        <v>30.367889999999999</v>
      </c>
      <c r="H1311" s="3">
        <f t="shared" si="41"/>
        <v>0.80000000000000071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333</v>
      </c>
      <c r="D1314" s="2">
        <f>BILANCA!E311</f>
        <v>358</v>
      </c>
      <c r="E1314" s="2">
        <v>0</v>
      </c>
      <c r="F1314" s="2">
        <v>0</v>
      </c>
      <c r="G1314" s="3">
        <f t="shared" si="52"/>
        <v>318.89599999999996</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80087.48</v>
      </c>
      <c r="D1338" s="2">
        <f>BILANCA!E335</f>
        <v>133427.84</v>
      </c>
      <c r="E1338" s="2">
        <v>0</v>
      </c>
      <c r="F1338" s="2">
        <v>0</v>
      </c>
      <c r="G1338" s="3">
        <f t="shared" si="52"/>
        <v>113797.35648</v>
      </c>
      <c r="H1338" s="3">
        <f t="shared" si="41"/>
        <v>0.63999999999941792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5414.95</v>
      </c>
      <c r="D1339" s="2">
        <f>BILANCA!E336</f>
        <v>3780.66</v>
      </c>
      <c r="E1339" s="2">
        <v>0</v>
      </c>
      <c r="F1339" s="2">
        <v>0</v>
      </c>
      <c r="G1339" s="3">
        <f t="shared" si="52"/>
        <v>4269.19283</v>
      </c>
      <c r="H1339" s="3">
        <f t="shared" si="41"/>
        <v>0.39000000000032742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87232.01</v>
      </c>
      <c r="D1340" s="2">
        <f>BILANCA!E337</f>
        <v>67082</v>
      </c>
      <c r="E1340" s="2">
        <v>0</v>
      </c>
      <c r="F1340" s="2">
        <v>0</v>
      </c>
      <c r="G1340" s="3">
        <f t="shared" si="52"/>
        <v>73060.683300000004</v>
      </c>
      <c r="H1340" s="3">
        <f t="shared" si="41"/>
        <v>9.9999999947613105E-3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123.08</v>
      </c>
      <c r="D1341" s="2">
        <f>BILANCA!E338</f>
        <v>0</v>
      </c>
      <c r="E1341" s="2">
        <v>0</v>
      </c>
      <c r="F1341" s="2">
        <v>0</v>
      </c>
      <c r="G1341" s="3">
        <f t="shared" si="52"/>
        <v>40.73948</v>
      </c>
      <c r="H1341" s="3">
        <f t="shared" si="41"/>
        <v>7.9999999999998295E-2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575</v>
      </c>
      <c r="D1342" s="2">
        <f>BILANCA!E339</f>
        <v>0</v>
      </c>
      <c r="E1342" s="2">
        <v>0</v>
      </c>
      <c r="F1342" s="2">
        <v>0</v>
      </c>
      <c r="G1342" s="3">
        <f t="shared" si="52"/>
        <v>190.9</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1221.4000000000001</v>
      </c>
      <c r="E1368" s="2">
        <v>0</v>
      </c>
      <c r="F1368" s="2">
        <v>0</v>
      </c>
      <c r="G1368" s="3">
        <f t="shared" si="57"/>
        <v>874.52240000000006</v>
      </c>
      <c r="H1368" s="3">
        <f t="shared" si="58"/>
        <v>0.40000000000009095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1193</v>
      </c>
      <c r="E1370" s="2">
        <v>0</v>
      </c>
      <c r="F1370" s="2">
        <v>0</v>
      </c>
      <c r="G1370" s="3">
        <f t="shared" si="57"/>
        <v>858.95999999999992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15164.3</v>
      </c>
      <c r="D1390" s="2">
        <f>BILANCA!E387</f>
        <v>117998.35</v>
      </c>
      <c r="E1390" s="2">
        <v>0</v>
      </c>
      <c r="F1390" s="2">
        <v>0</v>
      </c>
      <c r="G1390" s="3">
        <f t="shared" ref="G1390:G1399" si="61">B1390/1000*C1390+B1390/500*D1390</f>
        <v>95441.18</v>
      </c>
      <c r="H1390" s="3">
        <f t="shared" ref="H1390:H1399" si="62">ABS(C1390-ROUND(C1390,0))+ABS(D1390-ROUND(D1390,0))</f>
        <v>0.65000000000509317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3327.23</v>
      </c>
      <c r="D1394" s="2">
        <f>BILANCA!E391</f>
        <v>11027.23</v>
      </c>
      <c r="E1394" s="2">
        <v>0</v>
      </c>
      <c r="F1394" s="2">
        <v>0</v>
      </c>
      <c r="G1394" s="3">
        <f t="shared" si="61"/>
        <v>9746.5689600000005</v>
      </c>
      <c r="H1394" s="3">
        <f t="shared" si="62"/>
        <v>0.45999999999958163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124550.9</v>
      </c>
      <c r="E1399" s="2">
        <v>0</v>
      </c>
      <c r="F1399" s="2">
        <v>0</v>
      </c>
      <c r="G1399" s="3">
        <f t="shared" si="61"/>
        <v>96900.600200000001</v>
      </c>
      <c r="H1399" s="3">
        <f t="shared" si="62"/>
        <v>0.10000000000582077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890166.15</v>
      </c>
      <c r="D1503" s="2">
        <f>'RAS-funkcijski'!E107</f>
        <v>1003398.05</v>
      </c>
      <c r="E1503" s="2">
        <v>0</v>
      </c>
      <c r="F1503" s="2">
        <v>0</v>
      </c>
      <c r="G1503" s="3">
        <f t="shared" si="52"/>
        <v>298387.11175000004</v>
      </c>
      <c r="H1503" s="3">
        <f t="shared" si="63"/>
        <v>0.20000000006984919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890166.15</v>
      </c>
      <c r="D1505" s="2">
        <f>'RAS-funkcijski'!E109</f>
        <v>1003398.05</v>
      </c>
      <c r="E1505" s="2">
        <v>0</v>
      </c>
      <c r="F1505" s="2">
        <v>0</v>
      </c>
      <c r="G1505" s="3">
        <f t="shared" si="52"/>
        <v>304181.03625</v>
      </c>
      <c r="H1505" s="3">
        <f t="shared" si="63"/>
        <v>0.20000000006984919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890166.15</v>
      </c>
      <c r="D1537" s="14">
        <f>'RAS-funkcijski'!E141</f>
        <v>1003398.05</v>
      </c>
      <c r="E1537" s="14">
        <v>0</v>
      </c>
      <c r="F1537" s="14">
        <v>0</v>
      </c>
      <c r="G1537" s="15">
        <f t="shared" si="52"/>
        <v>396883.82825000002</v>
      </c>
      <c r="H1537" s="15">
        <f t="shared" si="63"/>
        <v>0.20000000006984919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19192.41</v>
      </c>
      <c r="D1538" s="7">
        <f>'P-VRIO'!E5</f>
        <v>45354.94</v>
      </c>
      <c r="E1538" s="7">
        <v>0</v>
      </c>
      <c r="F1538" s="7">
        <v>0</v>
      </c>
      <c r="G1538" s="8">
        <f t="shared" si="52"/>
        <v>109.90229000000001</v>
      </c>
      <c r="H1538" s="8">
        <f t="shared" si="63"/>
        <v>0.46999999999752617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44208.98</v>
      </c>
      <c r="E1539" s="2">
        <v>0</v>
      </c>
      <c r="F1539" s="2">
        <v>0</v>
      </c>
      <c r="G1539" s="3">
        <f t="shared" si="52"/>
        <v>176.83592000000002</v>
      </c>
      <c r="H1539" s="3">
        <f t="shared" si="63"/>
        <v>1.9999999996798579E-2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44208.98</v>
      </c>
      <c r="E1540" s="2">
        <v>0</v>
      </c>
      <c r="F1540" s="2">
        <v>0</v>
      </c>
      <c r="G1540" s="3">
        <f t="shared" si="52"/>
        <v>265.25388000000004</v>
      </c>
      <c r="H1540" s="3">
        <f t="shared" si="63"/>
        <v>1.9999999996798579E-2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44208.98</v>
      </c>
      <c r="E1542" s="2">
        <v>0</v>
      </c>
      <c r="F1542" s="2">
        <v>0</v>
      </c>
      <c r="G1542" s="3">
        <f t="shared" si="52"/>
        <v>442.08980000000003</v>
      </c>
      <c r="H1542" s="3">
        <f t="shared" si="63"/>
        <v>1.9999999996798579E-2</v>
      </c>
      <c r="I1542" s="11">
        <f t="shared" si="64"/>
        <v>8.8417959985846846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19192.41</v>
      </c>
      <c r="D1555" s="2">
        <f>'P-VRIO'!E22</f>
        <v>1145.96</v>
      </c>
      <c r="E1555" s="2">
        <v>0</v>
      </c>
      <c r="F1555" s="2">
        <v>0</v>
      </c>
      <c r="G1555" s="3">
        <f t="shared" si="52"/>
        <v>386.71794</v>
      </c>
      <c r="H1555" s="3">
        <f t="shared" si="63"/>
        <v>0.4499999999998181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19192.41</v>
      </c>
      <c r="D1556" s="2">
        <f>'P-VRIO'!E23</f>
        <v>1145.96</v>
      </c>
      <c r="E1556" s="2">
        <v>0</v>
      </c>
      <c r="F1556" s="2">
        <v>0</v>
      </c>
      <c r="G1556" s="3">
        <f t="shared" si="52"/>
        <v>408.20227</v>
      </c>
      <c r="H1556" s="3">
        <f t="shared" si="63"/>
        <v>0.4499999999998181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19192.41</v>
      </c>
      <c r="D1558" s="2">
        <f>'P-VRIO'!E25</f>
        <v>1145.96</v>
      </c>
      <c r="E1558" s="2">
        <v>0</v>
      </c>
      <c r="F1558" s="2">
        <v>0</v>
      </c>
      <c r="G1558" s="3">
        <f t="shared" si="52"/>
        <v>451.17093</v>
      </c>
      <c r="H1558" s="3">
        <f t="shared" si="63"/>
        <v>0.4499999999998181</v>
      </c>
      <c r="I1558" s="11">
        <f t="shared" si="66"/>
        <v>203.02691849991794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93345.04</v>
      </c>
      <c r="D1582" s="7"/>
      <c r="E1582" s="7">
        <v>0</v>
      </c>
      <c r="F1582" s="7">
        <v>0</v>
      </c>
      <c r="G1582" s="8">
        <f t="shared" ref="G1582:G1686" si="70">B1582/1000*C1582</f>
        <v>93.345039999999997</v>
      </c>
      <c r="H1582" s="8">
        <f t="shared" ref="H1582:H1686" si="71">ABS(C1582-ROUND(C1582,0))</f>
        <v>3.9999999993597157E-2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1013471.9799999999</v>
      </c>
      <c r="D1583" s="2">
        <v>0</v>
      </c>
      <c r="E1583" s="2">
        <v>0</v>
      </c>
      <c r="F1583" s="2">
        <v>0</v>
      </c>
      <c r="G1583" s="3">
        <f t="shared" si="70"/>
        <v>2026.9439599999998</v>
      </c>
      <c r="H1583" s="3">
        <f t="shared" si="71"/>
        <v>2.0000000135041773E-2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15602.98</v>
      </c>
      <c r="D1584" s="2">
        <v>0</v>
      </c>
      <c r="E1584" s="2">
        <v>0</v>
      </c>
      <c r="F1584" s="2">
        <v>0</v>
      </c>
      <c r="G1584" s="3">
        <f t="shared" si="70"/>
        <v>46.80894</v>
      </c>
      <c r="H1584" s="3">
        <f t="shared" si="71"/>
        <v>2.0000000000436557E-2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972596.90999999992</v>
      </c>
      <c r="D1585" s="2">
        <v>0</v>
      </c>
      <c r="E1585" s="2">
        <v>0</v>
      </c>
      <c r="F1585" s="2">
        <v>0</v>
      </c>
      <c r="G1585" s="3">
        <f t="shared" si="70"/>
        <v>3890.3876399999999</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549889.32999999996</v>
      </c>
      <c r="D1586" s="2">
        <v>0</v>
      </c>
      <c r="E1586" s="2">
        <v>0</v>
      </c>
      <c r="F1586" s="2">
        <v>0</v>
      </c>
      <c r="G1586" s="3">
        <f t="shared" si="70"/>
        <v>2749.4466499999999</v>
      </c>
      <c r="H1586" s="3">
        <f t="shared" si="71"/>
        <v>0.32999999995809048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401696.63</v>
      </c>
      <c r="D1587" s="2">
        <v>0</v>
      </c>
      <c r="E1587" s="2">
        <v>0</v>
      </c>
      <c r="F1587" s="2">
        <v>0</v>
      </c>
      <c r="G1587" s="3">
        <f t="shared" si="70"/>
        <v>2410.1797799999999</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328.57</v>
      </c>
      <c r="D1588" s="2">
        <v>0</v>
      </c>
      <c r="E1588" s="2">
        <v>0</v>
      </c>
      <c r="F1588" s="2">
        <v>0</v>
      </c>
      <c r="G1588" s="3">
        <f t="shared" si="70"/>
        <v>2.2999900000000002</v>
      </c>
      <c r="H1588" s="3">
        <f t="shared" si="71"/>
        <v>0.43000000000000682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20682.38</v>
      </c>
      <c r="D1589" s="2">
        <v>0</v>
      </c>
      <c r="E1589" s="2">
        <v>0</v>
      </c>
      <c r="F1589" s="2">
        <v>0</v>
      </c>
      <c r="G1589" s="3">
        <f t="shared" si="70"/>
        <v>165.45904000000002</v>
      </c>
      <c r="H1589" s="3">
        <f t="shared" si="71"/>
        <v>0.38000000000101863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24779.09</v>
      </c>
      <c r="D1594" s="2">
        <v>0</v>
      </c>
      <c r="E1594" s="2">
        <v>0</v>
      </c>
      <c r="F1594" s="2">
        <v>0</v>
      </c>
      <c r="G1594" s="3">
        <f t="shared" si="70"/>
        <v>322.12817000000001</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493</v>
      </c>
      <c r="D1601" s="2">
        <v>0</v>
      </c>
      <c r="E1601" s="2">
        <v>0</v>
      </c>
      <c r="F1601" s="2">
        <v>0</v>
      </c>
      <c r="G1601" s="3">
        <f>B1601/1000*C1601</f>
        <v>9.86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1033539.9600000002</v>
      </c>
      <c r="D1602" s="2">
        <v>0</v>
      </c>
      <c r="E1602" s="2">
        <v>0</v>
      </c>
      <c r="F1602" s="2">
        <v>0</v>
      </c>
      <c r="G1602" s="3">
        <f t="shared" si="70"/>
        <v>21704.339160000007</v>
      </c>
      <c r="H1602" s="3">
        <f t="shared" si="71"/>
        <v>3.9999999804422259E-2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14668.48</v>
      </c>
      <c r="D1603" s="2">
        <v>0</v>
      </c>
      <c r="E1603" s="2">
        <v>0</v>
      </c>
      <c r="F1603" s="2">
        <v>0</v>
      </c>
      <c r="G1603" s="3">
        <f t="shared" si="70"/>
        <v>322.70655999999997</v>
      </c>
      <c r="H1603" s="3">
        <f t="shared" si="71"/>
        <v>0.47999999999956344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993350.31000000017</v>
      </c>
      <c r="D1604" s="2">
        <v>0</v>
      </c>
      <c r="E1604" s="2">
        <v>0</v>
      </c>
      <c r="F1604" s="2">
        <v>0</v>
      </c>
      <c r="G1604" s="3">
        <f t="shared" si="70"/>
        <v>22847.057130000005</v>
      </c>
      <c r="H1604" s="3">
        <f t="shared" si="71"/>
        <v>0.31000000017229468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549287.03</v>
      </c>
      <c r="D1605" s="2">
        <v>0</v>
      </c>
      <c r="E1605" s="2">
        <v>0</v>
      </c>
      <c r="F1605" s="2">
        <v>0</v>
      </c>
      <c r="G1605" s="3">
        <f t="shared" si="70"/>
        <v>13182.888720000001</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423527.58</v>
      </c>
      <c r="D1606" s="2">
        <v>0</v>
      </c>
      <c r="E1606" s="2">
        <v>0</v>
      </c>
      <c r="F1606" s="2">
        <v>0</v>
      </c>
      <c r="G1606" s="3">
        <f t="shared" si="70"/>
        <v>10588.1895</v>
      </c>
      <c r="H1606" s="3">
        <f t="shared" si="71"/>
        <v>0.41999999998370185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356.3</v>
      </c>
      <c r="D1607" s="2">
        <v>0</v>
      </c>
      <c r="E1607" s="2">
        <v>0</v>
      </c>
      <c r="F1607" s="2">
        <v>0</v>
      </c>
      <c r="G1607" s="3">
        <f t="shared" si="70"/>
        <v>9.2637999999999998</v>
      </c>
      <c r="H1607" s="3">
        <f t="shared" si="71"/>
        <v>0.30000000000001137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20179.400000000001</v>
      </c>
      <c r="D1612" s="2">
        <v>0</v>
      </c>
      <c r="E1612" s="2">
        <v>0</v>
      </c>
      <c r="F1612" s="2">
        <v>0</v>
      </c>
      <c r="G1612" s="3">
        <f t="shared" si="70"/>
        <v>625.56140000000005</v>
      </c>
      <c r="H1612" s="3">
        <f t="shared" si="71"/>
        <v>0.40000000000145519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25477.17</v>
      </c>
      <c r="D1613" s="2">
        <v>0</v>
      </c>
      <c r="E1613" s="2">
        <v>0</v>
      </c>
      <c r="F1613" s="2">
        <v>0</v>
      </c>
      <c r="G1613" s="3">
        <f t="shared" si="70"/>
        <v>815.26943999999992</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44</v>
      </c>
      <c r="D1620" s="2">
        <v>0</v>
      </c>
      <c r="E1620" s="2">
        <v>0</v>
      </c>
      <c r="F1620" s="2">
        <v>0</v>
      </c>
      <c r="G1620" s="3">
        <f>B1620/1000*C1620</f>
        <v>1.716</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73277.05999999959</v>
      </c>
      <c r="D1621" s="2">
        <v>0</v>
      </c>
      <c r="E1621" s="2">
        <v>0</v>
      </c>
      <c r="F1621" s="2">
        <v>0</v>
      </c>
      <c r="G1621" s="3">
        <f t="shared" si="70"/>
        <v>2931.0823999999839</v>
      </c>
      <c r="H1621" s="3">
        <f t="shared" si="71"/>
        <v>5.9999999590218067E-2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3780.6600000000003</v>
      </c>
      <c r="D1622" s="2">
        <v>0</v>
      </c>
      <c r="E1622" s="2">
        <v>0</v>
      </c>
      <c r="F1622" s="2">
        <v>0</v>
      </c>
      <c r="G1622" s="3">
        <f t="shared" si="70"/>
        <v>155.00706000000002</v>
      </c>
      <c r="H1622" s="3">
        <f t="shared" si="71"/>
        <v>0.33999999999969077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907.34</v>
      </c>
      <c r="D1623" s="2">
        <v>0</v>
      </c>
      <c r="E1623" s="2">
        <v>0</v>
      </c>
      <c r="F1623" s="2">
        <v>0</v>
      </c>
      <c r="G1623" s="3">
        <f t="shared" si="70"/>
        <v>38.108280000000001</v>
      </c>
      <c r="H1623" s="3">
        <f t="shared" si="71"/>
        <v>0.34000000000003183</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907.34</v>
      </c>
      <c r="D1624" s="2">
        <v>0</v>
      </c>
      <c r="E1624" s="2">
        <v>0</v>
      </c>
      <c r="F1624" s="2">
        <v>0</v>
      </c>
      <c r="G1624" s="3">
        <f t="shared" si="70"/>
        <v>39.015619999999998</v>
      </c>
      <c r="H1624" s="3">
        <f t="shared" si="71"/>
        <v>0.34000000000003183</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2873.32</v>
      </c>
      <c r="D1628" s="2">
        <v>0</v>
      </c>
      <c r="E1628" s="2">
        <v>0</v>
      </c>
      <c r="F1628" s="2">
        <v>0</v>
      </c>
      <c r="G1628" s="3">
        <f t="shared" si="70"/>
        <v>135.04604</v>
      </c>
      <c r="H1628" s="3">
        <f t="shared" si="71"/>
        <v>0.32000000000016371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2873.32</v>
      </c>
      <c r="D1634" s="2">
        <v>0</v>
      </c>
      <c r="E1634" s="2">
        <v>0</v>
      </c>
      <c r="F1634" s="2">
        <v>0</v>
      </c>
      <c r="G1634" s="3">
        <f t="shared" si="70"/>
        <v>152.28596000000002</v>
      </c>
      <c r="H1634" s="3">
        <f t="shared" si="71"/>
        <v>0.32000000000016371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2873.32</v>
      </c>
      <c r="D1635" s="2">
        <v>0</v>
      </c>
      <c r="E1635" s="2">
        <v>0</v>
      </c>
      <c r="F1635" s="2">
        <v>0</v>
      </c>
      <c r="G1635" s="3">
        <f t="shared" si="70"/>
        <v>155.15928</v>
      </c>
      <c r="H1635" s="3">
        <f t="shared" si="71"/>
        <v>0.32000000000016371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69496.399999999994</v>
      </c>
      <c r="D1681" s="2">
        <v>0</v>
      </c>
      <c r="E1681" s="2">
        <v>0</v>
      </c>
      <c r="F1681" s="2">
        <v>0</v>
      </c>
      <c r="G1681" s="3">
        <f t="shared" si="70"/>
        <v>6949.6399999999994</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50</v>
      </c>
      <c r="D1682" s="2">
        <v>0</v>
      </c>
      <c r="E1682" s="2">
        <v>0</v>
      </c>
      <c r="F1682" s="2">
        <v>0</v>
      </c>
      <c r="G1682" s="3">
        <f t="shared" si="70"/>
        <v>5.0500000000000007</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67032</v>
      </c>
      <c r="D1683" s="2">
        <v>0</v>
      </c>
      <c r="E1683" s="2">
        <v>0</v>
      </c>
      <c r="F1683" s="2">
        <v>0</v>
      </c>
      <c r="G1683" s="3">
        <f t="shared" si="70"/>
        <v>6837.2639999999992</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2414.4</v>
      </c>
      <c r="D1686" s="14">
        <v>0</v>
      </c>
      <c r="E1686" s="14">
        <v>0</v>
      </c>
      <c r="F1686" s="14">
        <v>0</v>
      </c>
      <c r="G1686" s="15">
        <f t="shared" si="70"/>
        <v>253.512</v>
      </c>
      <c r="H1686" s="15">
        <f t="shared" si="71"/>
        <v>0.40000000000009095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47949</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1977</v>
      </c>
      <c r="B17" s="360" t="str">
        <f>'PR-RAS'!B6</f>
        <v>PRIHODI POSLOVANJA (šifre 61+62+63+64+65+66+67+68)</v>
      </c>
      <c r="C17" s="356"/>
      <c r="D17" s="356"/>
      <c r="E17" s="356"/>
      <c r="F17" s="357"/>
      <c r="G17" s="28" t="str">
        <f>'PR-RAS'!C6</f>
        <v>6</v>
      </c>
      <c r="H17" s="275">
        <f>'PR-RAS'!D6</f>
        <v>824556.5</v>
      </c>
      <c r="I17" s="275">
        <f>'PR-RAS'!E6</f>
        <v>1075645.08</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859064.55999999994</v>
      </c>
      <c r="I18" s="275">
        <f>'PR-RAS'!E152</f>
        <v>978618.95999999985</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60078.980000000258</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12168.049999999908</v>
      </c>
      <c r="I20" s="275">
        <f>'PR-RAS'!E650</f>
        <v>0</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1980</v>
      </c>
      <c r="B22" s="360" t="str">
        <f>BILANCA!B7</f>
        <v>Nefinancijska imovina (šifre 01+02+03+04+05+06)</v>
      </c>
      <c r="C22" s="356"/>
      <c r="D22" s="356"/>
      <c r="E22" s="356"/>
      <c r="F22" s="357"/>
      <c r="G22" s="126" t="str">
        <f>BILANCA!C7</f>
        <v>B002</v>
      </c>
      <c r="H22" s="275">
        <f>BILANCA!D7</f>
        <v>144137.24000000002</v>
      </c>
      <c r="I22" s="275">
        <f>BILANCA!E7</f>
        <v>142621.89999999997</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81176.989999999991</v>
      </c>
      <c r="I23" s="275">
        <f>BILANCA!E69</f>
        <v>145559.53</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93345.04</v>
      </c>
      <c r="I24" s="275">
        <f>BILANCA!E177</f>
        <v>74025.55</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131969.19</v>
      </c>
      <c r="I25" s="275">
        <f>BILANCA!E251</f>
        <v>214155.88</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890166.15</v>
      </c>
      <c r="I31" s="275">
        <f>'RAS-funkcijski'!E141</f>
        <v>1003398.05</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1982</v>
      </c>
      <c r="B33" s="355" t="str">
        <f>'P-VRIO'!B5</f>
        <v>Promjene u vrijednosti i obujmu imovine (šifre 91511+91512)</v>
      </c>
      <c r="C33" s="356"/>
      <c r="D33" s="356"/>
      <c r="E33" s="356"/>
      <c r="F33" s="357"/>
      <c r="G33" s="126" t="str">
        <f>'P-VRIO'!C5</f>
        <v>9151</v>
      </c>
      <c r="H33" s="275">
        <f>'P-VRIO'!D5</f>
        <v>19192.41</v>
      </c>
      <c r="I33" s="275">
        <f>'P-VRIO'!E5</f>
        <v>45354.94</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19192.41</v>
      </c>
      <c r="I34" s="275">
        <f>'P-VRIO'!E22</f>
        <v>1145.96</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5">
      <c r="A38" s="341" t="s">
        <v>1983</v>
      </c>
      <c r="B38" s="360" t="str">
        <f>OBVEZE!B5</f>
        <v>Stanje obveza 1. siječnja (=stanju obveza iz Izvještaja o obvezama na 31. prosinca prethodne godine)</v>
      </c>
      <c r="C38" s="356"/>
      <c r="D38" s="356"/>
      <c r="E38" s="356"/>
      <c r="F38" s="357"/>
      <c r="G38" s="126" t="str">
        <f>OBVEZE!C5</f>
        <v>V001</v>
      </c>
      <c r="H38" s="275">
        <f>OBVEZE!D5</f>
        <v>93345.04</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73277.05999999959</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3780.6600000000003</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69496.399999999994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299" sqref="E29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824556.5</v>
      </c>
      <c r="E6" s="60">
        <f>E7+E43+E49+E82+E106+E125+E134+E140</f>
        <v>1075645.08</v>
      </c>
      <c r="F6" s="45">
        <f t="shared" ref="F6:F132" si="0">IF(D6&lt;&gt;0,IF(E6/D6&gt;=100,"&gt;&gt;100",E6/D6*100),"-")</f>
        <v>130.45134930110916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85310.11</v>
      </c>
      <c r="E49" s="60">
        <f>E50+E53+E58+E61+E64+E68+E71+E74+E77</f>
        <v>126799.37</v>
      </c>
      <c r="F49" s="45">
        <f t="shared" si="0"/>
        <v>148.63346208321616</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13857.73</v>
      </c>
      <c r="E53" s="60">
        <f t="shared" si="8"/>
        <v>51879.369999999995</v>
      </c>
      <c r="F53" s="45">
        <f t="shared" si="0"/>
        <v>374.37134364719185</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13057.73</v>
      </c>
      <c r="E56" s="194">
        <v>51265.77</v>
      </c>
      <c r="F56" s="45">
        <f t="shared" si="0"/>
        <v>392.60859276459234</v>
      </c>
    </row>
    <row r="57" spans="1:6" ht="12.75" customHeight="1" x14ac:dyDescent="0.25">
      <c r="A57" s="63">
        <v>6324</v>
      </c>
      <c r="B57" s="65" t="s">
        <v>117</v>
      </c>
      <c r="C57" s="247" t="s">
        <v>118</v>
      </c>
      <c r="D57" s="194">
        <v>800</v>
      </c>
      <c r="E57" s="194">
        <v>613.6</v>
      </c>
      <c r="F57" s="45">
        <f t="shared" si="0"/>
        <v>76.7</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71452.38</v>
      </c>
      <c r="E68" s="60">
        <f t="shared" si="11"/>
        <v>74470</v>
      </c>
      <c r="F68" s="45">
        <f t="shared" si="0"/>
        <v>104.22326030287583</v>
      </c>
    </row>
    <row r="69" spans="1:6" ht="12.75" customHeight="1" x14ac:dyDescent="0.25">
      <c r="A69" s="63" t="s">
        <v>141</v>
      </c>
      <c r="B69" s="64" t="s">
        <v>142</v>
      </c>
      <c r="C69" s="247" t="s">
        <v>141</v>
      </c>
      <c r="D69" s="194">
        <v>71452.38</v>
      </c>
      <c r="E69" s="194">
        <v>74470</v>
      </c>
      <c r="F69" s="45">
        <f t="shared" si="0"/>
        <v>104.22326030287583</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450</v>
      </c>
      <c r="F77" s="45" t="str">
        <f t="shared" si="0"/>
        <v>-</v>
      </c>
    </row>
    <row r="78" spans="1:6" ht="12.75" customHeight="1" x14ac:dyDescent="0.25">
      <c r="A78" s="63">
        <v>6391</v>
      </c>
      <c r="B78" s="64" t="s">
        <v>159</v>
      </c>
      <c r="C78" s="247" t="s">
        <v>160</v>
      </c>
      <c r="D78" s="194">
        <v>0</v>
      </c>
      <c r="E78" s="194">
        <v>450</v>
      </c>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0.03</v>
      </c>
      <c r="F82" s="45" t="str">
        <f t="shared" si="0"/>
        <v>-</v>
      </c>
    </row>
    <row r="83" spans="1:6" ht="12.75" customHeight="1" x14ac:dyDescent="0.25">
      <c r="A83" s="63">
        <v>641</v>
      </c>
      <c r="B83" s="64" t="s">
        <v>169</v>
      </c>
      <c r="C83" s="247" t="s">
        <v>170</v>
      </c>
      <c r="D83" s="60">
        <f t="shared" ref="D83:E83" si="16">SUM(D84:D90)</f>
        <v>0</v>
      </c>
      <c r="E83" s="60">
        <f t="shared" si="16"/>
        <v>0.03</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v>0.03</v>
      </c>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92843.6</v>
      </c>
      <c r="E106" s="60">
        <f>E107+E112+E120+E124</f>
        <v>148869.5</v>
      </c>
      <c r="F106" s="45">
        <f t="shared" si="0"/>
        <v>160.34438561193232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92843.6</v>
      </c>
      <c r="E112" s="60">
        <f t="shared" si="20"/>
        <v>148869.5</v>
      </c>
      <c r="F112" s="45">
        <f t="shared" si="0"/>
        <v>160.34438561193232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92843.6</v>
      </c>
      <c r="E117" s="194">
        <v>148869.5</v>
      </c>
      <c r="F117" s="45">
        <f t="shared" si="0"/>
        <v>160.34438561193232</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40713.68</v>
      </c>
      <c r="E125" s="60">
        <f t="shared" si="22"/>
        <v>37612</v>
      </c>
      <c r="F125" s="45">
        <f t="shared" si="0"/>
        <v>92.381725257947693</v>
      </c>
    </row>
    <row r="126" spans="1:6" ht="12.75" customHeight="1" x14ac:dyDescent="0.25">
      <c r="A126" s="63">
        <v>661</v>
      </c>
      <c r="B126" s="65" t="s">
        <v>255</v>
      </c>
      <c r="C126" s="247" t="s">
        <v>256</v>
      </c>
      <c r="D126" s="60">
        <f t="shared" ref="D126:E126" si="23">SUM(D127:D128)</f>
        <v>10740</v>
      </c>
      <c r="E126" s="60">
        <f t="shared" si="23"/>
        <v>18385</v>
      </c>
      <c r="F126" s="45">
        <f t="shared" si="0"/>
        <v>171.18249534450652</v>
      </c>
    </row>
    <row r="127" spans="1:6" ht="12.75" customHeight="1" x14ac:dyDescent="0.25">
      <c r="A127" s="63">
        <v>6614</v>
      </c>
      <c r="B127" s="65" t="s">
        <v>257</v>
      </c>
      <c r="C127" s="247" t="s">
        <v>258</v>
      </c>
      <c r="D127" s="194">
        <v>280</v>
      </c>
      <c r="E127" s="194">
        <v>585</v>
      </c>
      <c r="F127" s="45">
        <f t="shared" si="0"/>
        <v>208.92857142857144</v>
      </c>
    </row>
    <row r="128" spans="1:6" ht="12.75" customHeight="1" x14ac:dyDescent="0.25">
      <c r="A128" s="63">
        <v>6615</v>
      </c>
      <c r="B128" s="65" t="s">
        <v>259</v>
      </c>
      <c r="C128" s="247" t="s">
        <v>260</v>
      </c>
      <c r="D128" s="194">
        <v>10460</v>
      </c>
      <c r="E128" s="194">
        <v>17800</v>
      </c>
      <c r="F128" s="45">
        <f t="shared" si="0"/>
        <v>170.17208413001913</v>
      </c>
    </row>
    <row r="129" spans="1:6" ht="22.8" x14ac:dyDescent="0.25">
      <c r="A129" s="63">
        <v>663</v>
      </c>
      <c r="B129" s="182" t="s">
        <v>261</v>
      </c>
      <c r="C129" s="247" t="s">
        <v>262</v>
      </c>
      <c r="D129" s="60">
        <f t="shared" ref="D129:E129" si="24">SUM(D130:D133)</f>
        <v>29973.68</v>
      </c>
      <c r="E129" s="60">
        <f t="shared" si="24"/>
        <v>19227</v>
      </c>
      <c r="F129" s="45">
        <f t="shared" si="0"/>
        <v>64.146277667607038</v>
      </c>
    </row>
    <row r="130" spans="1:6" ht="12.75" customHeight="1" x14ac:dyDescent="0.25">
      <c r="A130" s="63">
        <v>6631</v>
      </c>
      <c r="B130" s="65" t="s">
        <v>263</v>
      </c>
      <c r="C130" s="247" t="s">
        <v>264</v>
      </c>
      <c r="D130" s="194">
        <v>28876.13</v>
      </c>
      <c r="E130" s="194">
        <v>19227</v>
      </c>
      <c r="F130" s="45">
        <f t="shared" si="0"/>
        <v>66.584407259560052</v>
      </c>
    </row>
    <row r="131" spans="1:6" ht="12.75" customHeight="1" x14ac:dyDescent="0.25">
      <c r="A131" s="63">
        <v>6632</v>
      </c>
      <c r="B131" s="182" t="s">
        <v>265</v>
      </c>
      <c r="C131" s="247" t="s">
        <v>266</v>
      </c>
      <c r="D131" s="194">
        <v>1097.55</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605689.11</v>
      </c>
      <c r="E134" s="60">
        <f t="shared" si="25"/>
        <v>762364.18</v>
      </c>
      <c r="F134" s="45">
        <f t="shared" ref="F134:F229" si="26">IF(D134&lt;&gt;0,IF(E134/D134&gt;=100,"&gt;&gt;100",E134/D134*100),"-")</f>
        <v>125.86724235474533</v>
      </c>
    </row>
    <row r="135" spans="1:6" ht="22.8" x14ac:dyDescent="0.25">
      <c r="A135" s="63">
        <v>671</v>
      </c>
      <c r="B135" s="182" t="s">
        <v>273</v>
      </c>
      <c r="C135" s="247" t="s">
        <v>274</v>
      </c>
      <c r="D135" s="60">
        <f t="shared" ref="D135:E135" si="27">SUM(D136:D138)</f>
        <v>605689.11</v>
      </c>
      <c r="E135" s="60">
        <f t="shared" si="27"/>
        <v>762364.18</v>
      </c>
      <c r="F135" s="45">
        <f t="shared" si="26"/>
        <v>125.86724235474533</v>
      </c>
    </row>
    <row r="136" spans="1:6" ht="12.75" customHeight="1" x14ac:dyDescent="0.25">
      <c r="A136" s="63">
        <v>6711</v>
      </c>
      <c r="B136" s="65" t="s">
        <v>275</v>
      </c>
      <c r="C136" s="247" t="s">
        <v>276</v>
      </c>
      <c r="D136" s="194">
        <v>589714.94999999995</v>
      </c>
      <c r="E136" s="194">
        <v>738739.01</v>
      </c>
      <c r="F136" s="45">
        <f t="shared" si="26"/>
        <v>125.27052434400723</v>
      </c>
    </row>
    <row r="137" spans="1:6" ht="22.8" x14ac:dyDescent="0.25">
      <c r="A137" s="63">
        <v>6712</v>
      </c>
      <c r="B137" s="182" t="s">
        <v>277</v>
      </c>
      <c r="C137" s="247" t="s">
        <v>278</v>
      </c>
      <c r="D137" s="194">
        <v>15974.16</v>
      </c>
      <c r="E137" s="194">
        <v>23625.17</v>
      </c>
      <c r="F137" s="45">
        <f t="shared" si="26"/>
        <v>147.89616480616195</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859064.55999999994</v>
      </c>
      <c r="E152" s="60">
        <f>E153+E164+E202+E221+E230+E262+E273</f>
        <v>978618.95999999985</v>
      </c>
      <c r="F152" s="45">
        <f t="shared" si="26"/>
        <v>113.91681202632779</v>
      </c>
    </row>
    <row r="153" spans="1:6" ht="12.75" customHeight="1" x14ac:dyDescent="0.25">
      <c r="A153" s="63">
        <v>31</v>
      </c>
      <c r="B153" s="64" t="s">
        <v>308</v>
      </c>
      <c r="C153" s="247" t="s">
        <v>309</v>
      </c>
      <c r="D153" s="60">
        <f t="shared" ref="D153:E153" si="30">D154+D159+D160</f>
        <v>448794.36</v>
      </c>
      <c r="E153" s="60">
        <f t="shared" si="30"/>
        <v>549473.99</v>
      </c>
      <c r="F153" s="45">
        <f t="shared" si="26"/>
        <v>122.43335455463389</v>
      </c>
    </row>
    <row r="154" spans="1:6" ht="12.75" customHeight="1" x14ac:dyDescent="0.25">
      <c r="A154" s="63">
        <v>311</v>
      </c>
      <c r="B154" s="64" t="s">
        <v>310</v>
      </c>
      <c r="C154" s="247" t="s">
        <v>311</v>
      </c>
      <c r="D154" s="60">
        <f t="shared" ref="D154:E154" si="31">SUM(D155:D158)</f>
        <v>368378.31</v>
      </c>
      <c r="E154" s="60">
        <f t="shared" si="31"/>
        <v>455342.51</v>
      </c>
      <c r="F154" s="45">
        <f t="shared" si="26"/>
        <v>123.60730739005778</v>
      </c>
    </row>
    <row r="155" spans="1:6" ht="12.75" customHeight="1" x14ac:dyDescent="0.25">
      <c r="A155" s="63">
        <v>3111</v>
      </c>
      <c r="B155" s="64" t="s">
        <v>312</v>
      </c>
      <c r="C155" s="247" t="s">
        <v>313</v>
      </c>
      <c r="D155" s="194">
        <v>366554.39</v>
      </c>
      <c r="E155" s="194">
        <v>455342.51</v>
      </c>
      <c r="F155" s="45">
        <f t="shared" si="26"/>
        <v>124.22235892468782</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1823.92</v>
      </c>
      <c r="E157" s="194"/>
      <c r="F157" s="45">
        <f t="shared" si="26"/>
        <v>0</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27436.06</v>
      </c>
      <c r="E159" s="194">
        <v>25567.200000000001</v>
      </c>
      <c r="F159" s="45">
        <f t="shared" si="26"/>
        <v>93.188307650588314</v>
      </c>
    </row>
    <row r="160" spans="1:6" ht="12.75" customHeight="1" x14ac:dyDescent="0.25">
      <c r="A160" s="63">
        <v>313</v>
      </c>
      <c r="B160" s="65" t="s">
        <v>322</v>
      </c>
      <c r="C160" s="247" t="s">
        <v>323</v>
      </c>
      <c r="D160" s="60">
        <f t="shared" ref="D160:E160" si="32">SUM(D161:D163)</f>
        <v>52979.99</v>
      </c>
      <c r="E160" s="60">
        <f t="shared" si="32"/>
        <v>68564.28</v>
      </c>
      <c r="F160" s="45">
        <f t="shared" si="26"/>
        <v>129.41542646572793</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52979.99</v>
      </c>
      <c r="E162" s="194">
        <v>68564.28</v>
      </c>
      <c r="F162" s="45">
        <f t="shared" si="26"/>
        <v>129.41542646572793</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409516.77999999997</v>
      </c>
      <c r="E164" s="60">
        <f>E165+E170+E178+E188+E189+E194</f>
        <v>428394.11999999994</v>
      </c>
      <c r="F164" s="45">
        <f t="shared" si="26"/>
        <v>104.6096621486426</v>
      </c>
    </row>
    <row r="165" spans="1:6" ht="12.75" customHeight="1" x14ac:dyDescent="0.25">
      <c r="A165" s="63">
        <v>321</v>
      </c>
      <c r="B165" s="64" t="s">
        <v>332</v>
      </c>
      <c r="C165" s="247" t="s">
        <v>333</v>
      </c>
      <c r="D165" s="60">
        <f t="shared" ref="D165:E165" si="33">SUM(D166:D169)</f>
        <v>24668.300000000003</v>
      </c>
      <c r="E165" s="60">
        <f t="shared" si="33"/>
        <v>22586.120000000003</v>
      </c>
      <c r="F165" s="45">
        <f t="shared" si="26"/>
        <v>91.559288641698046</v>
      </c>
    </row>
    <row r="166" spans="1:6" ht="12.75" customHeight="1" x14ac:dyDescent="0.25">
      <c r="A166" s="63">
        <v>3211</v>
      </c>
      <c r="B166" s="64" t="s">
        <v>334</v>
      </c>
      <c r="C166" s="247" t="s">
        <v>335</v>
      </c>
      <c r="D166" s="194">
        <v>13075.86</v>
      </c>
      <c r="E166" s="194">
        <v>9125.82</v>
      </c>
      <c r="F166" s="45">
        <f t="shared" si="26"/>
        <v>69.791355979644933</v>
      </c>
    </row>
    <row r="167" spans="1:6" ht="12.75" customHeight="1" x14ac:dyDescent="0.25">
      <c r="A167" s="63">
        <v>3212</v>
      </c>
      <c r="B167" s="64" t="s">
        <v>336</v>
      </c>
      <c r="C167" s="247" t="s">
        <v>337</v>
      </c>
      <c r="D167" s="194">
        <v>9328.94</v>
      </c>
      <c r="E167" s="194">
        <v>11014.4</v>
      </c>
      <c r="F167" s="45">
        <f t="shared" si="26"/>
        <v>118.06700439706977</v>
      </c>
    </row>
    <row r="168" spans="1:6" ht="12.75" customHeight="1" x14ac:dyDescent="0.25">
      <c r="A168" s="63">
        <v>3213</v>
      </c>
      <c r="B168" s="64" t="s">
        <v>338</v>
      </c>
      <c r="C168" s="247" t="s">
        <v>339</v>
      </c>
      <c r="D168" s="194">
        <v>1365</v>
      </c>
      <c r="E168" s="194">
        <v>1394.9</v>
      </c>
      <c r="F168" s="45">
        <f t="shared" si="26"/>
        <v>102.19047619047619</v>
      </c>
    </row>
    <row r="169" spans="1:6" ht="12.75" customHeight="1" x14ac:dyDescent="0.25">
      <c r="A169" s="63">
        <v>3214</v>
      </c>
      <c r="B169" s="64" t="s">
        <v>340</v>
      </c>
      <c r="C169" s="247" t="s">
        <v>341</v>
      </c>
      <c r="D169" s="194">
        <v>898.5</v>
      </c>
      <c r="E169" s="194">
        <v>1051</v>
      </c>
      <c r="F169" s="45">
        <f t="shared" si="26"/>
        <v>116.97273233166388</v>
      </c>
    </row>
    <row r="170" spans="1:6" ht="12.75" customHeight="1" x14ac:dyDescent="0.25">
      <c r="A170" s="63">
        <v>322</v>
      </c>
      <c r="B170" s="64" t="s">
        <v>342</v>
      </c>
      <c r="C170" s="247" t="s">
        <v>343</v>
      </c>
      <c r="D170" s="60">
        <f t="shared" ref="D170:E170" si="34">SUM(D171:D177)</f>
        <v>36443.020000000004</v>
      </c>
      <c r="E170" s="60">
        <f t="shared" si="34"/>
        <v>39185.289999999994</v>
      </c>
      <c r="F170" s="45">
        <f t="shared" si="26"/>
        <v>107.52481545162829</v>
      </c>
    </row>
    <row r="171" spans="1:6" ht="12.75" customHeight="1" x14ac:dyDescent="0.25">
      <c r="A171" s="63">
        <v>3221</v>
      </c>
      <c r="B171" s="64" t="s">
        <v>344</v>
      </c>
      <c r="C171" s="247" t="s">
        <v>345</v>
      </c>
      <c r="D171" s="194">
        <v>15639.76</v>
      </c>
      <c r="E171" s="194">
        <v>16252.01</v>
      </c>
      <c r="F171" s="45">
        <f t="shared" si="26"/>
        <v>103.91470201588771</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13539.87</v>
      </c>
      <c r="E173" s="194">
        <v>14299.62</v>
      </c>
      <c r="F173" s="45">
        <f t="shared" si="26"/>
        <v>105.61120601601048</v>
      </c>
    </row>
    <row r="174" spans="1:6" ht="12.75" customHeight="1" x14ac:dyDescent="0.25">
      <c r="A174" s="63">
        <v>3224</v>
      </c>
      <c r="B174" s="65" t="s">
        <v>350</v>
      </c>
      <c r="C174" s="247" t="s">
        <v>351</v>
      </c>
      <c r="D174" s="194">
        <v>1160.97</v>
      </c>
      <c r="E174" s="194">
        <v>2782.18</v>
      </c>
      <c r="F174" s="45">
        <f t="shared" si="26"/>
        <v>239.64271255932536</v>
      </c>
    </row>
    <row r="175" spans="1:6" ht="12.75" customHeight="1" x14ac:dyDescent="0.25">
      <c r="A175" s="63">
        <v>3225</v>
      </c>
      <c r="B175" s="65" t="s">
        <v>352</v>
      </c>
      <c r="C175" s="247" t="s">
        <v>353</v>
      </c>
      <c r="D175" s="194">
        <v>6102.42</v>
      </c>
      <c r="E175" s="194">
        <v>5851.48</v>
      </c>
      <c r="F175" s="45">
        <f t="shared" si="26"/>
        <v>95.887860881420806</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333118.54999999993</v>
      </c>
      <c r="E178" s="60">
        <f t="shared" si="35"/>
        <v>356583.99</v>
      </c>
      <c r="F178" s="45">
        <f t="shared" si="26"/>
        <v>107.04417091152688</v>
      </c>
    </row>
    <row r="179" spans="1:6" ht="12.75" customHeight="1" x14ac:dyDescent="0.25">
      <c r="A179" s="63">
        <v>3231</v>
      </c>
      <c r="B179" s="65" t="s">
        <v>360</v>
      </c>
      <c r="C179" s="247" t="s">
        <v>361</v>
      </c>
      <c r="D179" s="194">
        <v>6105.6</v>
      </c>
      <c r="E179" s="194">
        <v>4283.5</v>
      </c>
      <c r="F179" s="45">
        <f t="shared" si="26"/>
        <v>70.15690513626835</v>
      </c>
    </row>
    <row r="180" spans="1:6" ht="12.75" customHeight="1" x14ac:dyDescent="0.25">
      <c r="A180" s="63">
        <v>3232</v>
      </c>
      <c r="B180" s="65" t="s">
        <v>362</v>
      </c>
      <c r="C180" s="247" t="s">
        <v>363</v>
      </c>
      <c r="D180" s="194">
        <v>43528.21</v>
      </c>
      <c r="E180" s="194">
        <v>19706.05</v>
      </c>
      <c r="F180" s="45">
        <f t="shared" si="26"/>
        <v>45.271905277060554</v>
      </c>
    </row>
    <row r="181" spans="1:6" ht="12.75" customHeight="1" x14ac:dyDescent="0.25">
      <c r="A181" s="63">
        <v>3233</v>
      </c>
      <c r="B181" s="65" t="s">
        <v>364</v>
      </c>
      <c r="C181" s="247" t="s">
        <v>365</v>
      </c>
      <c r="D181" s="194">
        <v>24282.98</v>
      </c>
      <c r="E181" s="194">
        <v>17212.48</v>
      </c>
      <c r="F181" s="45">
        <f t="shared" si="26"/>
        <v>70.882898227482784</v>
      </c>
    </row>
    <row r="182" spans="1:6" ht="12.75" customHeight="1" x14ac:dyDescent="0.25">
      <c r="A182" s="63">
        <v>3234</v>
      </c>
      <c r="B182" s="65" t="s">
        <v>366</v>
      </c>
      <c r="C182" s="247" t="s">
        <v>367</v>
      </c>
      <c r="D182" s="194">
        <v>16092.47</v>
      </c>
      <c r="E182" s="194">
        <v>15789.28</v>
      </c>
      <c r="F182" s="45">
        <f t="shared" si="26"/>
        <v>98.115951124967154</v>
      </c>
    </row>
    <row r="183" spans="1:6" ht="12.75" customHeight="1" x14ac:dyDescent="0.25">
      <c r="A183" s="63">
        <v>3235</v>
      </c>
      <c r="B183" s="64" t="s">
        <v>368</v>
      </c>
      <c r="C183" s="247" t="s">
        <v>369</v>
      </c>
      <c r="D183" s="194">
        <v>11499.01</v>
      </c>
      <c r="E183" s="194">
        <v>12909.4</v>
      </c>
      <c r="F183" s="45">
        <f t="shared" si="26"/>
        <v>112.26531675335529</v>
      </c>
    </row>
    <row r="184" spans="1:6" ht="12.75" customHeight="1" x14ac:dyDescent="0.25">
      <c r="A184" s="63">
        <v>3236</v>
      </c>
      <c r="B184" s="64" t="s">
        <v>370</v>
      </c>
      <c r="C184" s="247" t="s">
        <v>371</v>
      </c>
      <c r="D184" s="194">
        <v>4518.78</v>
      </c>
      <c r="E184" s="194">
        <v>97.1</v>
      </c>
      <c r="F184" s="45">
        <f t="shared" si="26"/>
        <v>2.1488100770561966</v>
      </c>
    </row>
    <row r="185" spans="1:6" ht="12.75" customHeight="1" x14ac:dyDescent="0.25">
      <c r="A185" s="63">
        <v>3237</v>
      </c>
      <c r="B185" s="64" t="s">
        <v>372</v>
      </c>
      <c r="C185" s="247" t="s">
        <v>373</v>
      </c>
      <c r="D185" s="194">
        <v>174172.54</v>
      </c>
      <c r="E185" s="194">
        <v>233730.57</v>
      </c>
      <c r="F185" s="45">
        <f t="shared" si="26"/>
        <v>134.19484495087457</v>
      </c>
    </row>
    <row r="186" spans="1:6" ht="12.75" customHeight="1" x14ac:dyDescent="0.25">
      <c r="A186" s="63">
        <v>3238</v>
      </c>
      <c r="B186" s="64" t="s">
        <v>374</v>
      </c>
      <c r="C186" s="247" t="s">
        <v>375</v>
      </c>
      <c r="D186" s="194">
        <v>7133.66</v>
      </c>
      <c r="E186" s="194">
        <v>10015.42</v>
      </c>
      <c r="F186" s="45">
        <f t="shared" si="26"/>
        <v>140.39665473263375</v>
      </c>
    </row>
    <row r="187" spans="1:6" ht="12.75" customHeight="1" x14ac:dyDescent="0.25">
      <c r="A187" s="63">
        <v>3239</v>
      </c>
      <c r="B187" s="64" t="s">
        <v>376</v>
      </c>
      <c r="C187" s="247" t="s">
        <v>377</v>
      </c>
      <c r="D187" s="194">
        <v>45785.3</v>
      </c>
      <c r="E187" s="194">
        <v>42840.19</v>
      </c>
      <c r="F187" s="45">
        <f t="shared" si="26"/>
        <v>93.567564261891917</v>
      </c>
    </row>
    <row r="188" spans="1:6" ht="12.75" customHeight="1" x14ac:dyDescent="0.25">
      <c r="A188" s="63">
        <v>324</v>
      </c>
      <c r="B188" s="64" t="s">
        <v>378</v>
      </c>
      <c r="C188" s="247" t="s">
        <v>379</v>
      </c>
      <c r="D188" s="194">
        <v>5528.59</v>
      </c>
      <c r="E188" s="194">
        <v>4687.8599999999997</v>
      </c>
      <c r="F188" s="45">
        <f t="shared" si="26"/>
        <v>84.793048498803486</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9758.32</v>
      </c>
      <c r="E194" s="60">
        <f t="shared" si="36"/>
        <v>5350.86</v>
      </c>
      <c r="F194" s="45">
        <f t="shared" si="26"/>
        <v>54.833823854925846</v>
      </c>
    </row>
    <row r="195" spans="1:6" ht="12.75" customHeight="1" x14ac:dyDescent="0.25">
      <c r="A195" s="63">
        <v>3291</v>
      </c>
      <c r="B195" s="183" t="s">
        <v>392</v>
      </c>
      <c r="C195" s="247" t="s">
        <v>393</v>
      </c>
      <c r="D195" s="194">
        <v>0</v>
      </c>
      <c r="E195" s="194"/>
      <c r="F195" s="45" t="str">
        <f t="shared" si="26"/>
        <v>-</v>
      </c>
    </row>
    <row r="196" spans="1:6" ht="12.75" customHeight="1" x14ac:dyDescent="0.25">
      <c r="A196" s="63">
        <v>3292</v>
      </c>
      <c r="B196" s="64" t="s">
        <v>394</v>
      </c>
      <c r="C196" s="247" t="s">
        <v>395</v>
      </c>
      <c r="D196" s="194">
        <v>891.27</v>
      </c>
      <c r="E196" s="194">
        <v>918.77</v>
      </c>
      <c r="F196" s="45">
        <f t="shared" si="26"/>
        <v>103.08548475770529</v>
      </c>
    </row>
    <row r="197" spans="1:6" ht="12.75" customHeight="1" x14ac:dyDescent="0.25">
      <c r="A197" s="63">
        <v>3293</v>
      </c>
      <c r="B197" s="64" t="s">
        <v>396</v>
      </c>
      <c r="C197" s="247" t="s">
        <v>397</v>
      </c>
      <c r="D197" s="194">
        <v>7012.95</v>
      </c>
      <c r="E197" s="194">
        <v>2724.57</v>
      </c>
      <c r="F197" s="45">
        <f t="shared" si="26"/>
        <v>38.850555044596078</v>
      </c>
    </row>
    <row r="198" spans="1:6" ht="12.75" customHeight="1" x14ac:dyDescent="0.25">
      <c r="A198" s="63">
        <v>3294</v>
      </c>
      <c r="B198" s="64" t="s">
        <v>398</v>
      </c>
      <c r="C198" s="247" t="s">
        <v>399</v>
      </c>
      <c r="D198" s="194">
        <v>1589.62</v>
      </c>
      <c r="E198" s="194">
        <v>1639.62</v>
      </c>
      <c r="F198" s="45">
        <f t="shared" si="26"/>
        <v>103.14540582025893</v>
      </c>
    </row>
    <row r="199" spans="1:6" ht="12.75" customHeight="1" x14ac:dyDescent="0.25">
      <c r="A199" s="63">
        <v>3295</v>
      </c>
      <c r="B199" s="64" t="s">
        <v>400</v>
      </c>
      <c r="C199" s="247" t="s">
        <v>401</v>
      </c>
      <c r="D199" s="194">
        <v>100</v>
      </c>
      <c r="E199" s="194">
        <v>67.900000000000006</v>
      </c>
      <c r="F199" s="45">
        <f t="shared" si="26"/>
        <v>67.900000000000006</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164.48</v>
      </c>
      <c r="E201" s="194"/>
      <c r="F201" s="45">
        <f t="shared" si="26"/>
        <v>0</v>
      </c>
    </row>
    <row r="202" spans="1:6" ht="12.75" customHeight="1" x14ac:dyDescent="0.25">
      <c r="A202" s="63">
        <v>34</v>
      </c>
      <c r="B202" s="183" t="s">
        <v>406</v>
      </c>
      <c r="C202" s="247" t="s">
        <v>407</v>
      </c>
      <c r="D202" s="60">
        <f t="shared" ref="D202:E202" si="37">D203+D208+D216</f>
        <v>753.42</v>
      </c>
      <c r="E202" s="60">
        <f t="shared" si="37"/>
        <v>750.85</v>
      </c>
      <c r="F202" s="45">
        <f t="shared" si="26"/>
        <v>99.658888800403503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753.42</v>
      </c>
      <c r="E216" s="60">
        <f t="shared" si="40"/>
        <v>750.85</v>
      </c>
      <c r="F216" s="45">
        <f t="shared" si="26"/>
        <v>99.658888800403503</v>
      </c>
    </row>
    <row r="217" spans="1:6" ht="12.75" customHeight="1" x14ac:dyDescent="0.25">
      <c r="A217" s="63">
        <v>3431</v>
      </c>
      <c r="B217" s="182" t="s">
        <v>436</v>
      </c>
      <c r="C217" s="247" t="s">
        <v>437</v>
      </c>
      <c r="D217" s="194">
        <v>703.16</v>
      </c>
      <c r="E217" s="194">
        <v>663.72</v>
      </c>
      <c r="F217" s="45">
        <f t="shared" si="26"/>
        <v>94.391034757380979</v>
      </c>
    </row>
    <row r="218" spans="1:6" ht="12.75" customHeight="1" x14ac:dyDescent="0.25">
      <c r="A218" s="63">
        <v>3432</v>
      </c>
      <c r="B218" s="65" t="s">
        <v>438</v>
      </c>
      <c r="C218" s="247" t="s">
        <v>439</v>
      </c>
      <c r="D218" s="194">
        <v>46.27</v>
      </c>
      <c r="E218" s="194">
        <v>81.41</v>
      </c>
      <c r="F218" s="45">
        <f t="shared" si="26"/>
        <v>175.94553706505295</v>
      </c>
    </row>
    <row r="219" spans="1:6" ht="12.75" customHeight="1" x14ac:dyDescent="0.25">
      <c r="A219" s="63">
        <v>3433</v>
      </c>
      <c r="B219" s="65" t="s">
        <v>440</v>
      </c>
      <c r="C219" s="247" t="s">
        <v>441</v>
      </c>
      <c r="D219" s="194">
        <v>3.99</v>
      </c>
      <c r="E219" s="194">
        <v>5.72</v>
      </c>
      <c r="F219" s="45">
        <f t="shared" si="26"/>
        <v>143.35839598997492</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859064.55999999994</v>
      </c>
      <c r="E299" s="60">
        <f>E152-E297+E298</f>
        <v>978618.95999999985</v>
      </c>
      <c r="F299" s="45">
        <f t="shared" si="68"/>
        <v>113.91681202632779</v>
      </c>
    </row>
    <row r="300" spans="1:6" ht="12.75" customHeight="1" x14ac:dyDescent="0.25">
      <c r="A300" s="63" t="s">
        <v>582</v>
      </c>
      <c r="B300" s="64" t="s">
        <v>593</v>
      </c>
      <c r="C300" s="247" t="s">
        <v>594</v>
      </c>
      <c r="D300" s="60">
        <f>IF(D6&gt;=D299,D6-D299,0)</f>
        <v>0</v>
      </c>
      <c r="E300" s="60">
        <f>IF(E6&gt;=E299,E6-E299,0)</f>
        <v>97026.120000000228</v>
      </c>
      <c r="F300" s="45" t="str">
        <f t="shared" si="68"/>
        <v>-</v>
      </c>
    </row>
    <row r="301" spans="1:6" ht="12.75" customHeight="1" x14ac:dyDescent="0.25">
      <c r="A301" s="63" t="s">
        <v>582</v>
      </c>
      <c r="B301" s="64" t="s">
        <v>595</v>
      </c>
      <c r="C301" s="247" t="s">
        <v>596</v>
      </c>
      <c r="D301" s="60">
        <f>IF(D299&gt;=D6,D299-D6,0)</f>
        <v>34508.059999999939</v>
      </c>
      <c r="E301" s="60">
        <f>IF(E299&gt;=E6,E299-E6,0)</f>
        <v>0</v>
      </c>
      <c r="F301" s="45">
        <f t="shared" si="68"/>
        <v>0</v>
      </c>
    </row>
    <row r="302" spans="1:6" ht="12.75" customHeight="1" x14ac:dyDescent="0.25">
      <c r="A302" s="63">
        <v>92211</v>
      </c>
      <c r="B302" s="64" t="s">
        <v>597</v>
      </c>
      <c r="C302" s="247" t="s">
        <v>598</v>
      </c>
      <c r="D302" s="194">
        <v>39525.279999999999</v>
      </c>
      <c r="E302" s="194">
        <v>0</v>
      </c>
      <c r="F302" s="45">
        <f t="shared" si="68"/>
        <v>0</v>
      </c>
    </row>
    <row r="303" spans="1:6" ht="12.75" customHeight="1" x14ac:dyDescent="0.25">
      <c r="A303" s="63">
        <v>92221</v>
      </c>
      <c r="B303" s="64" t="s">
        <v>599</v>
      </c>
      <c r="C303" s="247" t="s">
        <v>600</v>
      </c>
      <c r="D303" s="194">
        <v>0</v>
      </c>
      <c r="E303" s="194">
        <v>39469.97</v>
      </c>
      <c r="F303" s="45" t="str">
        <f t="shared" si="68"/>
        <v>-</v>
      </c>
    </row>
    <row r="304" spans="1:6" ht="12.75" customHeight="1" x14ac:dyDescent="0.25">
      <c r="A304" s="63">
        <v>96</v>
      </c>
      <c r="B304" s="220" t="s">
        <v>601</v>
      </c>
      <c r="C304" s="247" t="s">
        <v>602</v>
      </c>
      <c r="D304" s="194">
        <v>0</v>
      </c>
      <c r="E304" s="194">
        <v>11455</v>
      </c>
      <c r="F304" s="45" t="str">
        <f t="shared" si="68"/>
        <v>-</v>
      </c>
    </row>
    <row r="305" spans="1:6" ht="12" x14ac:dyDescent="0.25">
      <c r="A305" s="63">
        <v>9661</v>
      </c>
      <c r="B305" s="220" t="s">
        <v>603</v>
      </c>
      <c r="C305" s="247" t="s">
        <v>604</v>
      </c>
      <c r="D305" s="194">
        <v>0</v>
      </c>
      <c r="E305" s="194">
        <v>75</v>
      </c>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31101.589999999997</v>
      </c>
      <c r="E360" s="60">
        <f t="shared" si="86"/>
        <v>24779.09</v>
      </c>
      <c r="F360" s="45">
        <f t="shared" si="72"/>
        <v>79.671457311346472</v>
      </c>
    </row>
    <row r="361" spans="1:6" ht="12.75" customHeight="1" x14ac:dyDescent="0.25">
      <c r="A361" s="63">
        <v>41</v>
      </c>
      <c r="B361" s="64" t="s">
        <v>714</v>
      </c>
      <c r="C361" s="247" t="s">
        <v>715</v>
      </c>
      <c r="D361" s="60">
        <f t="shared" ref="D361:E361" si="87">D362+D366</f>
        <v>1188.8900000000001</v>
      </c>
      <c r="E361" s="60">
        <f t="shared" si="87"/>
        <v>21250</v>
      </c>
      <c r="F361" s="45">
        <f t="shared" si="72"/>
        <v>1787.3815071200866</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1188.8900000000001</v>
      </c>
      <c r="E366" s="60">
        <f t="shared" si="89"/>
        <v>21250</v>
      </c>
      <c r="F366" s="45">
        <f t="shared" si="72"/>
        <v>1787.3815071200866</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1188.8900000000001</v>
      </c>
      <c r="E369" s="194"/>
      <c r="F369" s="45">
        <f t="shared" si="72"/>
        <v>0</v>
      </c>
    </row>
    <row r="370" spans="1:6" ht="12.75" customHeight="1" x14ac:dyDescent="0.25">
      <c r="A370" s="63">
        <v>4124</v>
      </c>
      <c r="B370" s="64" t="s">
        <v>628</v>
      </c>
      <c r="C370" s="247" t="s">
        <v>727</v>
      </c>
      <c r="D370" s="194">
        <v>0</v>
      </c>
      <c r="E370" s="194">
        <v>21250</v>
      </c>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29912.699999999997</v>
      </c>
      <c r="E373" s="60">
        <f t="shared" si="90"/>
        <v>3529.09</v>
      </c>
      <c r="F373" s="45">
        <f t="shared" si="72"/>
        <v>11.797965412684245</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29538.6</v>
      </c>
      <c r="E379" s="60">
        <f t="shared" si="92"/>
        <v>3429.5</v>
      </c>
      <c r="F379" s="45">
        <f t="shared" si="72"/>
        <v>11.610232035370668</v>
      </c>
    </row>
    <row r="380" spans="1:6" ht="12.75" customHeight="1" x14ac:dyDescent="0.25">
      <c r="A380" s="63">
        <v>4221</v>
      </c>
      <c r="B380" s="64" t="s">
        <v>648</v>
      </c>
      <c r="C380" s="247" t="s">
        <v>740</v>
      </c>
      <c r="D380" s="194">
        <v>14884.56</v>
      </c>
      <c r="E380" s="194"/>
      <c r="F380" s="45">
        <f t="shared" si="72"/>
        <v>0</v>
      </c>
    </row>
    <row r="381" spans="1:6" ht="12.75" customHeight="1" x14ac:dyDescent="0.25">
      <c r="A381" s="63">
        <v>4222</v>
      </c>
      <c r="B381" s="64" t="s">
        <v>741</v>
      </c>
      <c r="C381" s="247" t="s">
        <v>742</v>
      </c>
      <c r="D381" s="194">
        <v>1268</v>
      </c>
      <c r="E381" s="194">
        <v>1602</v>
      </c>
      <c r="F381" s="45">
        <f t="shared" si="72"/>
        <v>126.34069400630914</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13386.04</v>
      </c>
      <c r="E386" s="194">
        <v>1827.5</v>
      </c>
      <c r="F386" s="45">
        <f t="shared" si="72"/>
        <v>13.652282527170096</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374.1</v>
      </c>
      <c r="E393" s="60">
        <f t="shared" si="94"/>
        <v>99.59</v>
      </c>
      <c r="F393" s="45">
        <f t="shared" si="72"/>
        <v>26.621224271585138</v>
      </c>
    </row>
    <row r="394" spans="1:6" ht="12.75" customHeight="1" x14ac:dyDescent="0.25">
      <c r="A394" s="63">
        <v>4241</v>
      </c>
      <c r="B394" s="64" t="s">
        <v>757</v>
      </c>
      <c r="C394" s="247" t="s">
        <v>758</v>
      </c>
      <c r="D394" s="194">
        <v>374.1</v>
      </c>
      <c r="E394" s="194">
        <v>99.59</v>
      </c>
      <c r="F394" s="45">
        <f t="shared" si="72"/>
        <v>26.621224271585138</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31101.589999999997</v>
      </c>
      <c r="E418" s="60">
        <f t="shared" si="102"/>
        <v>24779.09</v>
      </c>
      <c r="F418" s="45">
        <f t="shared" si="72"/>
        <v>79.671457311346472</v>
      </c>
    </row>
    <row r="419" spans="1:6" ht="12.75" customHeight="1" x14ac:dyDescent="0.25">
      <c r="A419" s="63">
        <v>92212</v>
      </c>
      <c r="B419" s="64" t="s">
        <v>797</v>
      </c>
      <c r="C419" s="247" t="s">
        <v>798</v>
      </c>
      <c r="D419" s="194">
        <v>13916.32</v>
      </c>
      <c r="E419" s="194">
        <v>27301.919999999998</v>
      </c>
      <c r="F419" s="45">
        <f t="shared" si="72"/>
        <v>196.18634811501889</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824556.5</v>
      </c>
      <c r="E422" s="60">
        <f>E6+E308</f>
        <v>1075645.08</v>
      </c>
      <c r="F422" s="45">
        <f t="shared" si="72"/>
        <v>130.45134930110916</v>
      </c>
    </row>
    <row r="423" spans="1:6" ht="12.75" customHeight="1" x14ac:dyDescent="0.25">
      <c r="A423" s="63" t="s">
        <v>582</v>
      </c>
      <c r="B423" s="64" t="s">
        <v>805</v>
      </c>
      <c r="C423" s="247" t="s">
        <v>806</v>
      </c>
      <c r="D423" s="60">
        <f t="shared" ref="D423:E423" si="103">D299+D360</f>
        <v>890166.14999999991</v>
      </c>
      <c r="E423" s="60">
        <f t="shared" si="103"/>
        <v>1003398.0499999998</v>
      </c>
      <c r="F423" s="45">
        <f t="shared" si="72"/>
        <v>112.72031069705358</v>
      </c>
    </row>
    <row r="424" spans="1:6" ht="12.75" customHeight="1" x14ac:dyDescent="0.25">
      <c r="A424" s="63" t="s">
        <v>582</v>
      </c>
      <c r="B424" s="64" t="s">
        <v>807</v>
      </c>
      <c r="C424" s="247" t="s">
        <v>808</v>
      </c>
      <c r="D424" s="60">
        <f t="shared" ref="D424:E424" si="104">IF(D422&gt;=D423,D422-D423,0)</f>
        <v>0</v>
      </c>
      <c r="E424" s="60">
        <f t="shared" si="104"/>
        <v>72247.030000000261</v>
      </c>
      <c r="F424" s="45" t="str">
        <f t="shared" si="72"/>
        <v>-</v>
      </c>
    </row>
    <row r="425" spans="1:6" ht="12.75" customHeight="1" x14ac:dyDescent="0.25">
      <c r="A425" s="63" t="s">
        <v>582</v>
      </c>
      <c r="B425" s="64" t="s">
        <v>809</v>
      </c>
      <c r="C425" s="247" t="s">
        <v>810</v>
      </c>
      <c r="D425" s="60">
        <f t="shared" ref="D425:E425" si="105">IF(D423&gt;=D422,D423-D422,0)</f>
        <v>65609.649999999907</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53441.599999999999</v>
      </c>
      <c r="E426" s="60">
        <f t="shared" si="106"/>
        <v>0</v>
      </c>
      <c r="F426" s="45">
        <f t="shared" si="72"/>
        <v>0</v>
      </c>
    </row>
    <row r="427" spans="1:6" ht="12.75" customHeight="1" x14ac:dyDescent="0.25">
      <c r="A427" s="251" t="s">
        <v>811</v>
      </c>
      <c r="B427" s="64" t="s">
        <v>814</v>
      </c>
      <c r="C427" s="252" t="s">
        <v>815</v>
      </c>
      <c r="D427" s="60">
        <f t="shared" ref="D427:E427" si="107">IF(D303-D302+D420-D419&gt;=0,D303-D302+D420-D419,0)</f>
        <v>0</v>
      </c>
      <c r="E427" s="60">
        <f t="shared" si="107"/>
        <v>12168.050000000003</v>
      </c>
      <c r="F427" s="45" t="str">
        <f t="shared" si="72"/>
        <v>-</v>
      </c>
    </row>
    <row r="428" spans="1:6" ht="22.8" x14ac:dyDescent="0.25">
      <c r="A428" s="249" t="s">
        <v>816</v>
      </c>
      <c r="B428" s="243" t="s">
        <v>817</v>
      </c>
      <c r="C428" s="250" t="s">
        <v>818</v>
      </c>
      <c r="D428" s="81">
        <f t="shared" ref="D428:E428" si="108">D304+D421</f>
        <v>0</v>
      </c>
      <c r="E428" s="81">
        <f t="shared" si="108"/>
        <v>11455</v>
      </c>
      <c r="F428" s="61" t="str">
        <f t="shared" si="72"/>
        <v>-</v>
      </c>
    </row>
    <row r="429" spans="1:6" s="55" customFormat="1" ht="20.100000000000001"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824556.5</v>
      </c>
      <c r="E643" s="60">
        <f>E422+E430</f>
        <v>1075645.08</v>
      </c>
      <c r="F643" s="45">
        <f t="shared" si="109"/>
        <v>130.45134930110916</v>
      </c>
    </row>
    <row r="644" spans="1:6" ht="12.75" customHeight="1" x14ac:dyDescent="0.25">
      <c r="A644" s="63" t="s">
        <v>582</v>
      </c>
      <c r="B644" s="64" t="s">
        <v>1238</v>
      </c>
      <c r="C644" s="247" t="s">
        <v>1239</v>
      </c>
      <c r="D644" s="60">
        <f>D423+D535</f>
        <v>890166.14999999991</v>
      </c>
      <c r="E644" s="60">
        <f>E423+E535</f>
        <v>1003398.0499999998</v>
      </c>
      <c r="F644" s="45">
        <f t="shared" si="109"/>
        <v>112.72031069705358</v>
      </c>
    </row>
    <row r="645" spans="1:6" ht="12.75" customHeight="1" x14ac:dyDescent="0.25">
      <c r="A645" s="63" t="s">
        <v>582</v>
      </c>
      <c r="B645" s="64" t="s">
        <v>1240</v>
      </c>
      <c r="C645" s="247" t="s">
        <v>1241</v>
      </c>
      <c r="D645" s="60">
        <f t="shared" ref="D645:E645" si="163">IF(D643&gt;=D644,D643-D644,0)</f>
        <v>0</v>
      </c>
      <c r="E645" s="60">
        <f t="shared" si="163"/>
        <v>72247.030000000261</v>
      </c>
      <c r="F645" s="45" t="str">
        <f t="shared" si="109"/>
        <v>-</v>
      </c>
    </row>
    <row r="646" spans="1:6" ht="12.75" customHeight="1" x14ac:dyDescent="0.25">
      <c r="A646" s="63" t="s">
        <v>582</v>
      </c>
      <c r="B646" s="64" t="s">
        <v>1242</v>
      </c>
      <c r="C646" s="247" t="s">
        <v>1243</v>
      </c>
      <c r="D646" s="60">
        <f t="shared" ref="D646:E646" si="164">IF(D644&gt;=D643,D644-D643,0)</f>
        <v>65609.649999999907</v>
      </c>
      <c r="E646" s="60">
        <f t="shared" si="164"/>
        <v>0</v>
      </c>
      <c r="F646" s="45">
        <f t="shared" si="109"/>
        <v>0</v>
      </c>
    </row>
    <row r="647" spans="1:6" ht="22.8" x14ac:dyDescent="0.25">
      <c r="A647" s="251" t="s">
        <v>1244</v>
      </c>
      <c r="B647" s="64" t="s">
        <v>1245</v>
      </c>
      <c r="C647" s="252" t="s">
        <v>1244</v>
      </c>
      <c r="D647" s="60">
        <f>IF(D426-D427+D641-D642&gt;=0,D426-D427+D641-D642,0)</f>
        <v>53441.599999999999</v>
      </c>
      <c r="E647" s="60">
        <f>IF(E426-E427+E641-E642&gt;=0,E426-E427+E641-E642,0)</f>
        <v>0</v>
      </c>
      <c r="F647" s="45">
        <f t="shared" si="109"/>
        <v>0</v>
      </c>
    </row>
    <row r="648" spans="1:6" ht="22.8" x14ac:dyDescent="0.25">
      <c r="A648" s="251" t="s">
        <v>1246</v>
      </c>
      <c r="B648" s="64" t="s">
        <v>1247</v>
      </c>
      <c r="C648" s="252" t="s">
        <v>1246</v>
      </c>
      <c r="D648" s="60">
        <f>IF(D427-D426+D642-D641&gt;=0,D427-D426+D642-D641,0)</f>
        <v>0</v>
      </c>
      <c r="E648" s="60">
        <f>IF(E427-E426+E642-E641&gt;=0,E427-E426+E642-E641,0)</f>
        <v>12168.050000000003</v>
      </c>
      <c r="F648" s="45" t="str">
        <f t="shared" si="109"/>
        <v>-</v>
      </c>
    </row>
    <row r="649" spans="1:6" ht="22.8" x14ac:dyDescent="0.25">
      <c r="A649" s="63" t="s">
        <v>582</v>
      </c>
      <c r="B649" s="64" t="s">
        <v>1248</v>
      </c>
      <c r="C649" s="247" t="s">
        <v>1249</v>
      </c>
      <c r="D649" s="60">
        <f t="shared" ref="D649:E649" si="165">IF(D645+D647-D646-D648&gt;=0,D645+D647-D646-D648,0)</f>
        <v>0</v>
      </c>
      <c r="E649" s="60">
        <f t="shared" si="165"/>
        <v>60078.980000000258</v>
      </c>
      <c r="F649" s="45" t="str">
        <f t="shared" si="109"/>
        <v>-</v>
      </c>
    </row>
    <row r="650" spans="1:6" ht="22.8" x14ac:dyDescent="0.25">
      <c r="A650" s="63" t="s">
        <v>582</v>
      </c>
      <c r="B650" s="64" t="s">
        <v>1250</v>
      </c>
      <c r="C650" s="247" t="s">
        <v>1251</v>
      </c>
      <c r="D650" s="60">
        <f t="shared" ref="D650:E650" si="166">IF(D646+D648-D645-D647&gt;=0,D646+D648-D645-D647,0)</f>
        <v>12168.049999999908</v>
      </c>
      <c r="E650" s="60">
        <f t="shared" si="166"/>
        <v>0</v>
      </c>
      <c r="F650" s="45">
        <f t="shared" si="109"/>
        <v>0</v>
      </c>
    </row>
    <row r="651" spans="1:6" ht="22.8" x14ac:dyDescent="0.25">
      <c r="A651" s="249" t="s">
        <v>1252</v>
      </c>
      <c r="B651" s="184" t="s">
        <v>1253</v>
      </c>
      <c r="C651" s="250" t="s">
        <v>1252</v>
      </c>
      <c r="D651" s="196">
        <v>420</v>
      </c>
      <c r="E651" s="196">
        <v>0</v>
      </c>
      <c r="F651" s="61">
        <f t="shared" si="109"/>
        <v>0</v>
      </c>
    </row>
    <row r="652" spans="1:6" s="55" customFormat="1" ht="20.100000000000001" customHeight="1" x14ac:dyDescent="0.25">
      <c r="A652" s="372" t="s">
        <v>1254</v>
      </c>
      <c r="B652" s="373"/>
      <c r="C652" s="171"/>
      <c r="D652" s="43"/>
      <c r="E652" s="43"/>
      <c r="F652" s="44"/>
    </row>
    <row r="653" spans="1:6" ht="12.75" customHeight="1" x14ac:dyDescent="0.25">
      <c r="A653" s="63">
        <v>11</v>
      </c>
      <c r="B653" s="64" t="s">
        <v>1255</v>
      </c>
      <c r="C653" s="247" t="s">
        <v>1256</v>
      </c>
      <c r="D653" s="194">
        <v>724.01</v>
      </c>
      <c r="E653" s="194">
        <v>291</v>
      </c>
      <c r="F653" s="45">
        <f t="shared" ref="F653:F740" si="167">IF(D653&lt;&gt;0,IF(E653/D653&gt;=100,"&gt;&gt;100",E653/D653*100),"-")</f>
        <v>40.192815016367177</v>
      </c>
    </row>
    <row r="654" spans="1:6" ht="12.75" customHeight="1" x14ac:dyDescent="0.25">
      <c r="A654" s="63" t="s">
        <v>1257</v>
      </c>
      <c r="B654" s="64" t="s">
        <v>1258</v>
      </c>
      <c r="C654" s="247" t="s">
        <v>1257</v>
      </c>
      <c r="D654" s="194">
        <v>183041.65</v>
      </c>
      <c r="E654" s="194">
        <v>292583.67</v>
      </c>
      <c r="F654" s="45">
        <f t="shared" si="167"/>
        <v>159.84540676944289</v>
      </c>
    </row>
    <row r="655" spans="1:6" ht="12.75" customHeight="1" x14ac:dyDescent="0.25">
      <c r="A655" s="63" t="s">
        <v>1259</v>
      </c>
      <c r="B655" s="64" t="s">
        <v>1260</v>
      </c>
      <c r="C655" s="247" t="s">
        <v>1259</v>
      </c>
      <c r="D655" s="194">
        <v>183474.66</v>
      </c>
      <c r="E655" s="194">
        <v>292583.67</v>
      </c>
      <c r="F655" s="45">
        <f t="shared" si="167"/>
        <v>159.46816306949415</v>
      </c>
    </row>
    <row r="656" spans="1:6" ht="22.8" x14ac:dyDescent="0.25">
      <c r="A656" s="63">
        <v>11</v>
      </c>
      <c r="B656" s="64" t="s">
        <v>1261</v>
      </c>
      <c r="C656" s="247" t="s">
        <v>1262</v>
      </c>
      <c r="D656" s="60">
        <f t="shared" ref="D656:E656" si="168">+D653+D654-D655</f>
        <v>291</v>
      </c>
      <c r="E656" s="60">
        <f t="shared" si="168"/>
        <v>291</v>
      </c>
      <c r="F656" s="45">
        <f t="shared" si="167"/>
        <v>100</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17</v>
      </c>
      <c r="E658" s="253">
        <v>17</v>
      </c>
      <c r="F658" s="45">
        <f t="shared" si="167"/>
        <v>100</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17</v>
      </c>
      <c r="E660" s="253">
        <v>16</v>
      </c>
      <c r="F660" s="45">
        <f t="shared" si="167"/>
        <v>94.117647058823522</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56352.38</v>
      </c>
      <c r="E683" s="192">
        <v>59770</v>
      </c>
      <c r="F683" s="71">
        <f t="shared" si="167"/>
        <v>106.06473054021855</v>
      </c>
    </row>
    <row r="684" spans="1:6" ht="22.8" x14ac:dyDescent="0.25">
      <c r="A684" s="70">
        <v>63613</v>
      </c>
      <c r="B684" s="182" t="s">
        <v>1318</v>
      </c>
      <c r="C684" s="278" t="s">
        <v>1319</v>
      </c>
      <c r="D684" s="192">
        <v>15100</v>
      </c>
      <c r="E684" s="192">
        <v>14700</v>
      </c>
      <c r="F684" s="71">
        <f t="shared" si="167"/>
        <v>97.350993377483448</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92843.6</v>
      </c>
      <c r="E724" s="192">
        <v>148869.5</v>
      </c>
      <c r="F724" s="71">
        <f t="shared" si="167"/>
        <v>160.34438561193232</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758.03</v>
      </c>
      <c r="E733" s="192"/>
      <c r="F733" s="71">
        <f t="shared" si="167"/>
        <v>0</v>
      </c>
    </row>
    <row r="734" spans="1:6" ht="12.75" customHeight="1" x14ac:dyDescent="0.25">
      <c r="A734" s="70">
        <v>32121</v>
      </c>
      <c r="B734" s="65" t="s">
        <v>1398</v>
      </c>
      <c r="C734" s="278" t="s">
        <v>1399</v>
      </c>
      <c r="D734" s="192">
        <v>9328.94</v>
      </c>
      <c r="E734" s="192">
        <v>11014.4</v>
      </c>
      <c r="F734" s="71">
        <f t="shared" si="167"/>
        <v>118.06700439706977</v>
      </c>
    </row>
    <row r="735" spans="1:6" ht="12.75" customHeight="1" x14ac:dyDescent="0.25">
      <c r="A735" s="63" t="s">
        <v>1400</v>
      </c>
      <c r="B735" s="64" t="s">
        <v>1401</v>
      </c>
      <c r="C735" s="247" t="s">
        <v>1400</v>
      </c>
      <c r="D735" s="194">
        <v>1073.8399999999999</v>
      </c>
      <c r="E735" s="194">
        <v>1107.27</v>
      </c>
      <c r="F735" s="45">
        <f t="shared" si="167"/>
        <v>103.11312672278925</v>
      </c>
    </row>
    <row r="736" spans="1:6" ht="12.75" customHeight="1" x14ac:dyDescent="0.25">
      <c r="A736" s="63" t="s">
        <v>1402</v>
      </c>
      <c r="B736" s="64" t="s">
        <v>1403</v>
      </c>
      <c r="C736" s="247" t="s">
        <v>1402</v>
      </c>
      <c r="D736" s="194">
        <v>4518.78</v>
      </c>
      <c r="E736" s="194">
        <v>97.1</v>
      </c>
      <c r="F736" s="45">
        <f t="shared" si="167"/>
        <v>2.1488100770561966</v>
      </c>
    </row>
    <row r="737" spans="1:6" ht="12.75" customHeight="1" x14ac:dyDescent="0.25">
      <c r="A737" s="63" t="s">
        <v>1404</v>
      </c>
      <c r="B737" s="64" t="s">
        <v>1405</v>
      </c>
      <c r="C737" s="247" t="s">
        <v>1404</v>
      </c>
      <c r="D737" s="194">
        <v>11586.71</v>
      </c>
      <c r="E737" s="194">
        <v>22954.42</v>
      </c>
      <c r="F737" s="45">
        <f t="shared" si="167"/>
        <v>198.10990350151167</v>
      </c>
    </row>
    <row r="738" spans="1:6" ht="12.75" customHeight="1" x14ac:dyDescent="0.25">
      <c r="A738" s="63" t="s">
        <v>1406</v>
      </c>
      <c r="B738" s="64" t="s">
        <v>1407</v>
      </c>
      <c r="C738" s="247" t="s">
        <v>1406</v>
      </c>
      <c r="D738" s="194">
        <v>5998.88</v>
      </c>
      <c r="E738" s="194">
        <v>13213.54</v>
      </c>
      <c r="F738" s="45">
        <f t="shared" si="167"/>
        <v>220.26678313285149</v>
      </c>
    </row>
    <row r="739" spans="1:6" ht="12.75" customHeight="1" x14ac:dyDescent="0.25">
      <c r="A739" s="70" t="s">
        <v>1408</v>
      </c>
      <c r="B739" s="65" t="s">
        <v>1409</v>
      </c>
      <c r="C739" s="278" t="s">
        <v>1408</v>
      </c>
      <c r="D739" s="192">
        <v>43338.07</v>
      </c>
      <c r="E739" s="192">
        <v>51818.51</v>
      </c>
      <c r="F739" s="71">
        <f t="shared" si="167"/>
        <v>119.5681072092043</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175.76</v>
      </c>
      <c r="E742" s="192">
        <v>170</v>
      </c>
      <c r="F742" s="71">
        <f t="shared" si="169"/>
        <v>96.722803823395537</v>
      </c>
    </row>
    <row r="743" spans="1:6" ht="12.75" customHeight="1" x14ac:dyDescent="0.25">
      <c r="A743" s="70" t="s">
        <v>1416</v>
      </c>
      <c r="B743" s="65" t="s">
        <v>1417</v>
      </c>
      <c r="C743" s="277" t="s">
        <v>1416</v>
      </c>
      <c r="D743" s="192">
        <v>1080</v>
      </c>
      <c r="E743" s="192">
        <v>1080</v>
      </c>
      <c r="F743" s="71">
        <f t="shared" ref="F743:F744" si="170">IF(D743&lt;&gt;0,IF(E743/D743&gt;=100,"&gt;&gt;100",E743/D743*100),"-")</f>
        <v>100</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5" zoomScaleNormal="100" workbookViewId="0">
      <selection activeCell="E338" sqref="E33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225314.23</v>
      </c>
      <c r="E6" s="180">
        <f t="shared" si="0"/>
        <v>288181.42999999993</v>
      </c>
      <c r="F6" s="181">
        <f t="shared" ref="F6:F298" si="1">IF(D6&gt;0,IF(E6/D6&gt;=100,"&gt;&gt;100",E6/D6*100),"-")</f>
        <v>127.90201045002792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144137.24000000002</v>
      </c>
      <c r="E7" s="79">
        <f t="shared" si="2"/>
        <v>142621.89999999997</v>
      </c>
      <c r="F7" s="71">
        <f t="shared" si="1"/>
        <v>98.948682519520929</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5709.23</v>
      </c>
      <c r="E8" s="79">
        <f>E9+E10-E11</f>
        <v>4211.3099999999995</v>
      </c>
      <c r="F8" s="71">
        <f t="shared" si="1"/>
        <v>73.76318697968027</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15738.25</v>
      </c>
      <c r="E10" s="192">
        <v>15738.25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10029.02</v>
      </c>
      <c r="E11" s="192">
        <v>11526.94</v>
      </c>
      <c r="F11" s="71">
        <f t="shared" si="1"/>
        <v>114.93585614546586</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138428.01</v>
      </c>
      <c r="E12" s="79">
        <f t="shared" si="3"/>
        <v>117160.58999999995</v>
      </c>
      <c r="F12" s="71">
        <f t="shared" si="1"/>
        <v>84.636476389424331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133921.13</v>
      </c>
      <c r="E19" s="79">
        <f t="shared" si="5"/>
        <v>96369.829999999958</v>
      </c>
      <c r="F19" s="71">
        <f t="shared" si="1"/>
        <v>71.960138030495983</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121291.36</v>
      </c>
      <c r="E20" s="192">
        <v>121291.36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12240.32</v>
      </c>
      <c r="E21" s="192">
        <v>13842.32</v>
      </c>
      <c r="F21" s="71">
        <f t="shared" si="1"/>
        <v>113.08789312697706</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5257.51</v>
      </c>
      <c r="E22" s="192">
        <v>5257.51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510382.67</v>
      </c>
      <c r="E26" s="192">
        <v>512210.17</v>
      </c>
      <c r="F26" s="71">
        <f t="shared" si="1"/>
        <v>100.35806466547935</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515250.73</v>
      </c>
      <c r="E28" s="192">
        <v>556231.53</v>
      </c>
      <c r="F28" s="71">
        <f t="shared" si="1"/>
        <v>107.95356466549791</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3460.5099999999998</v>
      </c>
      <c r="E29" s="79">
        <f t="shared" si="6"/>
        <v>1730.25</v>
      </c>
      <c r="F29" s="71">
        <f t="shared" si="1"/>
        <v>49.999855512626759</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4469.83</v>
      </c>
      <c r="E30" s="192">
        <v>4469.83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1009.32</v>
      </c>
      <c r="E34" s="192">
        <v>2739.58</v>
      </c>
      <c r="F34" s="71">
        <f t="shared" si="1"/>
        <v>271.4282883525542</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1046.3699999999999</v>
      </c>
      <c r="E35" s="79">
        <f t="shared" si="7"/>
        <v>19060.509999999998</v>
      </c>
      <c r="F35" s="71">
        <f t="shared" si="1"/>
        <v>1821.5841432762791</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6837.61</v>
      </c>
      <c r="E36" s="192">
        <v>19060.509999999998</v>
      </c>
      <c r="F36" s="71">
        <f t="shared" si="1"/>
        <v>278.75982982357868</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5791.24</v>
      </c>
      <c r="E40" s="192"/>
      <c r="F40" s="71">
        <f t="shared" si="1"/>
        <v>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1860.85</v>
      </c>
      <c r="E47" s="192">
        <v>1860.85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19.91</v>
      </c>
      <c r="E48" s="192"/>
      <c r="F48" s="71">
        <f t="shared" si="1"/>
        <v>0</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1880.76</v>
      </c>
      <c r="E50" s="192">
        <v>1860.85</v>
      </c>
      <c r="F50" s="71">
        <f t="shared" si="1"/>
        <v>98.941385397392537</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34178.49</v>
      </c>
      <c r="E54" s="192">
        <v>39323.51</v>
      </c>
      <c r="F54" s="71">
        <f t="shared" si="1"/>
        <v>115.05338591611275</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34178.49</v>
      </c>
      <c r="E55" s="192">
        <v>39323.51</v>
      </c>
      <c r="F55" s="71">
        <f t="shared" si="1"/>
        <v>115.05338591611275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21250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21250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81176.989999999991</v>
      </c>
      <c r="E69" s="79">
        <f>E70+E82+E88+E119+E135+E147+E165+E171</f>
        <v>145559.53</v>
      </c>
      <c r="F69" s="71">
        <f t="shared" si="1"/>
        <v>179.31131716019527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291</v>
      </c>
      <c r="E70" s="79">
        <f t="shared" si="12"/>
        <v>291</v>
      </c>
      <c r="F70" s="71">
        <f t="shared" si="1"/>
        <v>100</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291</v>
      </c>
      <c r="E80" s="192">
        <v>291</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378.51</v>
      </c>
      <c r="E82" s="79">
        <f>SUM(E83:E85)-E86+E87</f>
        <v>385.69</v>
      </c>
      <c r="F82" s="71">
        <f t="shared" si="1"/>
        <v>101.89691157433094</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378.51</v>
      </c>
      <c r="E87" s="192">
        <v>385.69</v>
      </c>
      <c r="F87" s="71">
        <f t="shared" si="1"/>
        <v>101.89691157433094</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80087.48</v>
      </c>
      <c r="E147" s="79">
        <f t="shared" si="24"/>
        <v>144882.84</v>
      </c>
      <c r="F147" s="71">
        <f t="shared" si="1"/>
        <v>180.90572958469912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11380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11380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75</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80087.48</v>
      </c>
      <c r="E162" s="192">
        <v>133427.84</v>
      </c>
      <c r="F162" s="71">
        <f t="shared" si="1"/>
        <v>166.60262003499173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420</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420</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225314.22999999998</v>
      </c>
      <c r="E176" s="79">
        <f>E177+E251</f>
        <v>288181.43</v>
      </c>
      <c r="F176" s="71">
        <f t="shared" si="1"/>
        <v>127.90201045002796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93345.04</v>
      </c>
      <c r="E177" s="79">
        <f>E178+E197+E203+E219+E247+E248</f>
        <v>74025.55</v>
      </c>
      <c r="F177" s="71">
        <f t="shared" si="1"/>
        <v>79.30314240585254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92646.959999999992</v>
      </c>
      <c r="E178" s="79">
        <f>SUM(E179:E181)+E185+E186+SUM(E194:E196)</f>
        <v>70862.66</v>
      </c>
      <c r="F178" s="71">
        <f t="shared" si="1"/>
        <v>76.486762220800358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44621.13</v>
      </c>
      <c r="E179" s="192">
        <v>45223.43</v>
      </c>
      <c r="F179" s="71">
        <f t="shared" si="1"/>
        <v>101.34980893581135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45253.35</v>
      </c>
      <c r="E180" s="192">
        <v>24379.74</v>
      </c>
      <c r="F180" s="71">
        <f t="shared" si="1"/>
        <v>53.873889999303927</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27.73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27.73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2744.75</v>
      </c>
      <c r="E196" s="192">
        <v>1259.49</v>
      </c>
      <c r="F196" s="71">
        <f t="shared" si="1"/>
        <v>45.887239274979507</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698.08</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698.08</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2414.4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748.49</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748.49</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131969.19</v>
      </c>
      <c r="E251" s="79">
        <f>+E252+E255-E264+E274+E291</f>
        <v>214155.88</v>
      </c>
      <c r="F251" s="71">
        <f t="shared" si="1"/>
        <v>162.27717999936198</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144137.24</v>
      </c>
      <c r="E252" s="79">
        <f>E253-E254</f>
        <v>142621.9</v>
      </c>
      <c r="F252" s="71">
        <f t="shared" si="1"/>
        <v>98.948682519520986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144137.24</v>
      </c>
      <c r="E253" s="192">
        <v>142621.9</v>
      </c>
      <c r="F253" s="71">
        <f t="shared" si="1"/>
        <v>98.948682519520986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-12168.05</v>
      </c>
      <c r="E255" s="79">
        <f>E256-E260</f>
        <v>60078.979999999996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1070.1199999999999</v>
      </c>
      <c r="E256" s="79">
        <f>SUM(E257:E259)</f>
        <v>60078.979999999996</v>
      </c>
      <c r="F256" s="71">
        <f t="shared" si="1"/>
        <v>5614.2283108436441</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34015.46</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1070.1199999999999</v>
      </c>
      <c r="E258" s="192">
        <v>26063.52</v>
      </c>
      <c r="F258" s="71">
        <f t="shared" si="1"/>
        <v>2435.5698426344711</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13238.17</v>
      </c>
      <c r="E260" s="79">
        <f>SUM(E261:E263)</f>
        <v>0</v>
      </c>
      <c r="F260" s="71">
        <f t="shared" si="1"/>
        <v>0</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13238.17</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0</v>
      </c>
      <c r="E274" s="79">
        <f>SUM(E275:E277)+SUM(E286:E290)</f>
        <v>11455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11380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11380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75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18491.53</v>
      </c>
      <c r="E297" s="79">
        <f t="shared" si="42"/>
        <v>253576.48</v>
      </c>
      <c r="F297" s="71">
        <f t="shared" si="1"/>
        <v>1371.3115139742358</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18491.53</v>
      </c>
      <c r="E298" s="193">
        <v>253576.48</v>
      </c>
      <c r="F298" s="75">
        <f t="shared" si="1"/>
        <v>1371.3115139742358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v>75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80087.48</v>
      </c>
      <c r="E303" s="192">
        <v>144807.84</v>
      </c>
      <c r="F303" s="71">
        <f t="shared" si="43"/>
        <v>180.81208198834574</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45.51</v>
      </c>
      <c r="E308" s="192">
        <v>27.69</v>
      </c>
      <c r="F308" s="71">
        <f t="shared" si="43"/>
        <v>60.843770599868165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333</v>
      </c>
      <c r="E311" s="192">
        <v>358</v>
      </c>
      <c r="F311" s="71">
        <f t="shared" si="43"/>
        <v>107.50750750750751</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80087.48</v>
      </c>
      <c r="E335" s="192">
        <v>133427.84</v>
      </c>
      <c r="F335" s="71">
        <f t="shared" si="43"/>
        <v>166.60262003499173</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5414.95</v>
      </c>
      <c r="E336" s="192">
        <v>3780.66</v>
      </c>
      <c r="F336" s="71">
        <f t="shared" si="43"/>
        <v>69.818927229244963</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87232.01</v>
      </c>
      <c r="E337" s="192">
        <v>67082</v>
      </c>
      <c r="F337" s="71">
        <f t="shared" si="43"/>
        <v>76.900669834387642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123.08</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575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v>1221.4000000000001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1193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15164.3</v>
      </c>
      <c r="E387" s="192">
        <v>117998.35</v>
      </c>
      <c r="F387" s="71">
        <f t="shared" si="44"/>
        <v>778.13252177812376</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3327.23</v>
      </c>
      <c r="E391" s="288">
        <v>11027.23</v>
      </c>
      <c r="F391" s="263">
        <f t="shared" si="44"/>
        <v>331.42373686219469</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v>124550.9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0" sqref="E11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890166.15</v>
      </c>
      <c r="E107" s="60">
        <f t="shared" si="21"/>
        <v>1003398.05</v>
      </c>
      <c r="F107" s="45">
        <f t="shared" si="1"/>
        <v>112.72031069705358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890166.15</v>
      </c>
      <c r="E109" s="194">
        <v>1003398.05</v>
      </c>
      <c r="F109" s="45">
        <f t="shared" si="1"/>
        <v>112.72031069705358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890166.15</v>
      </c>
      <c r="E141" s="81">
        <f t="shared" si="28"/>
        <v>1003398.05</v>
      </c>
      <c r="F141" s="61">
        <f t="shared" si="1"/>
        <v>112.72031069705358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19192.41</v>
      </c>
      <c r="E5" s="82">
        <f t="shared" si="0"/>
        <v>45354.94</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44208.98</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44208.98</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v>44208.98</v>
      </c>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19192.41</v>
      </c>
      <c r="E22" s="83">
        <f t="shared" si="3"/>
        <v>1145.96</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19192.41</v>
      </c>
      <c r="E23" s="83">
        <f t="shared" si="4"/>
        <v>1145.96</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19192.41</v>
      </c>
      <c r="E25" s="195">
        <v>1145.96</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 zoomScaleNormal="100" workbookViewId="0">
      <selection activeCell="D44" sqref="D4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93345.04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1013471.9799999999</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15602.98</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972596.90999999992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549889.32999999996</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401696.63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328.57</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20682.38</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24779.09</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493</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1033539.9600000002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14668.48</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993350.31000000017</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549287.03</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423527.58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356.3</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20179.400000000001</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25477.17</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44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73277.05999999959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3780.6600000000003</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907.34</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907.34</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2873.32</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2873.32</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2873.32</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69496.399999999994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50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67032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2414.4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32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47949</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Butorac Kušić Lidija</cp:lastModifiedBy>
  <cp:lastPrinted>2026-01-23T18:18:19Z</cp:lastPrinted>
  <dcterms:created xsi:type="dcterms:W3CDTF">2022-04-01T05:14:30Z</dcterms:created>
  <dcterms:modified xsi:type="dcterms:W3CDTF">2026-01-26T11:29:17Z</dcterms:modified>
</cp:coreProperties>
</file>