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torac-kusic\Desktop\PNY UFD30\UV\2025\Izvršenje 06-2025\"/>
    </mc:Choice>
  </mc:AlternateContent>
  <bookViews>
    <workbookView xWindow="0" yWindow="0" windowWidth="30720" windowHeight="13704" activeTab="1"/>
  </bookViews>
  <sheets>
    <sheet name="SAŽETAK" sheetId="6" r:id="rId1"/>
    <sheet name="Račun prihoda i rashoda" sheetId="4" r:id="rId2"/>
    <sheet name="Račun prihoda i rashoda (2)" sheetId="9" r:id="rId3"/>
    <sheet name="Rashodi i prihodi prema izvoru" sheetId="3" r:id="rId4"/>
    <sheet name="Rashodi prema funkcijskoj k" sheetId="2" r:id="rId5"/>
    <sheet name="Račun financiranja " sheetId="7" r:id="rId6"/>
    <sheet name="Račun fin prema izvorima f" sheetId="8" r:id="rId7"/>
    <sheet name="Programska klasifikacija" sheetId="1" r:id="rId8"/>
  </sheets>
  <definedNames>
    <definedName name="_xlnm.Print_Area" localSheetId="5">'Račun financiranja '!$A$1:$J$16</definedName>
    <definedName name="_xlnm.Print_Area" localSheetId="0">SAŽETAK!$A$1:$J$41</definedName>
    <definedName name="_xlnm.Print_Titles" localSheetId="7">'Programska klasifikacija'!$6:$6</definedName>
  </definedNames>
  <calcPr calcId="152511"/>
</workbook>
</file>

<file path=xl/calcChain.xml><?xml version="1.0" encoding="utf-8"?>
<calcChain xmlns="http://schemas.openxmlformats.org/spreadsheetml/2006/main">
  <c r="G9" i="4" l="1"/>
  <c r="G33" i="4" l="1"/>
  <c r="D33" i="4"/>
  <c r="E33" i="4"/>
  <c r="C33" i="4"/>
  <c r="F33" i="4" s="1"/>
  <c r="G79" i="4" l="1"/>
  <c r="G77" i="4"/>
  <c r="G72" i="4"/>
  <c r="G43" i="4"/>
  <c r="G35" i="4"/>
  <c r="G34" i="4"/>
  <c r="G75" i="9"/>
  <c r="G77" i="9"/>
  <c r="G70" i="9"/>
  <c r="G33" i="9"/>
  <c r="G41" i="9"/>
  <c r="G32" i="9"/>
  <c r="G21" i="9"/>
  <c r="G16" i="9"/>
  <c r="G13" i="9"/>
  <c r="G10" i="9"/>
  <c r="G9" i="9"/>
  <c r="I31" i="6" l="1"/>
  <c r="F13" i="6" l="1"/>
  <c r="F10" i="6"/>
  <c r="F16" i="6" s="1"/>
  <c r="G10" i="6"/>
  <c r="H10" i="6"/>
  <c r="I11" i="6"/>
  <c r="J11" i="6"/>
  <c r="G13" i="6"/>
  <c r="H13" i="6"/>
  <c r="I14" i="6"/>
  <c r="J14" i="6"/>
  <c r="I15" i="6"/>
  <c r="J15" i="6"/>
  <c r="I30" i="6"/>
  <c r="J30" i="6"/>
  <c r="J31" i="6"/>
  <c r="F33" i="6"/>
  <c r="G33" i="6"/>
  <c r="H33" i="6"/>
  <c r="G10" i="4"/>
  <c r="G11" i="4"/>
  <c r="G14" i="4"/>
  <c r="G17" i="4"/>
  <c r="G22" i="4"/>
  <c r="G16" i="6" l="1"/>
  <c r="J33" i="6"/>
  <c r="I10" i="6"/>
  <c r="J10" i="6"/>
  <c r="I13" i="6"/>
  <c r="J13" i="6"/>
  <c r="H16" i="6"/>
  <c r="G8" i="3"/>
  <c r="G9" i="3"/>
  <c r="G10" i="3"/>
  <c r="G11" i="3"/>
  <c r="G12" i="3"/>
  <c r="G13" i="3"/>
  <c r="G14" i="3"/>
  <c r="G15" i="3"/>
  <c r="G16" i="3"/>
  <c r="G17" i="3"/>
  <c r="G7" i="3"/>
  <c r="F8" i="3"/>
  <c r="F9" i="3"/>
  <c r="F10" i="3"/>
  <c r="F11" i="3"/>
  <c r="F12" i="3"/>
  <c r="F13" i="3"/>
  <c r="F14" i="3"/>
  <c r="F15" i="3"/>
  <c r="F16" i="3"/>
  <c r="F17" i="3"/>
  <c r="F7" i="3"/>
  <c r="G10" i="2"/>
  <c r="G11" i="2"/>
  <c r="G9" i="2"/>
  <c r="F10" i="2"/>
  <c r="F11" i="2"/>
  <c r="F9" i="2"/>
  <c r="E8" i="1"/>
  <c r="E11" i="1"/>
  <c r="E13" i="1"/>
  <c r="E14" i="1"/>
  <c r="E16" i="1"/>
  <c r="E17" i="1"/>
  <c r="E19" i="1"/>
  <c r="E20" i="1"/>
  <c r="E21" i="1"/>
  <c r="E22" i="1"/>
  <c r="E28" i="1"/>
  <c r="E29" i="1"/>
  <c r="E38" i="1"/>
  <c r="E39" i="1"/>
  <c r="E40" i="1"/>
  <c r="E56" i="1"/>
  <c r="E62" i="1"/>
  <c r="E63" i="1"/>
  <c r="E71" i="1"/>
  <c r="E78" i="1"/>
  <c r="E79" i="1"/>
  <c r="E80" i="1"/>
  <c r="E85" i="1"/>
  <c r="E89" i="1"/>
  <c r="E90" i="1"/>
  <c r="E95" i="1"/>
  <c r="E96" i="1"/>
  <c r="E110" i="1"/>
  <c r="E111" i="1"/>
  <c r="E112" i="1"/>
  <c r="E116" i="1"/>
  <c r="E117" i="1"/>
  <c r="E118" i="1"/>
  <c r="E122" i="1"/>
  <c r="E124" i="1"/>
  <c r="E126" i="1"/>
  <c r="E127" i="1"/>
  <c r="E129" i="1"/>
  <c r="E130" i="1"/>
  <c r="E131" i="1"/>
  <c r="E132" i="1"/>
  <c r="E136" i="1"/>
  <c r="E9" i="1"/>
  <c r="I16" i="6" l="1"/>
  <c r="D136" i="1" l="1"/>
  <c r="D132" i="1"/>
  <c r="D127" i="1"/>
  <c r="D124" i="1"/>
  <c r="D118" i="1"/>
  <c r="D112" i="1"/>
  <c r="D96" i="1"/>
  <c r="D90" i="1"/>
  <c r="D85" i="1"/>
  <c r="D80" i="1"/>
  <c r="D71" i="1"/>
  <c r="D63" i="1"/>
  <c r="D56" i="1"/>
  <c r="D40" i="1"/>
  <c r="D29" i="1"/>
  <c r="D22" i="1"/>
</calcChain>
</file>

<file path=xl/sharedStrings.xml><?xml version="1.0" encoding="utf-8"?>
<sst xmlns="http://schemas.openxmlformats.org/spreadsheetml/2006/main" count="818" uniqueCount="266">
  <si>
    <t>SVEUKUPNO</t>
  </si>
  <si>
    <t>52,95%</t>
  </si>
  <si>
    <t>47949</t>
  </si>
  <si>
    <t>ART-kino javna ustanova u kulturi</t>
  </si>
  <si>
    <t>Izvor: 11</t>
  </si>
  <si>
    <t>OPĆI PRIHODI I PRIMICI</t>
  </si>
  <si>
    <t>46,53%</t>
  </si>
  <si>
    <t>Izvor: 31</t>
  </si>
  <si>
    <t>31</t>
  </si>
  <si>
    <t>VLASTITI PRIHODI - PRORAČUNSKI KORISNICI</t>
  </si>
  <si>
    <t>Izvor: 44</t>
  </si>
  <si>
    <t>PRIHODI ZA POSEBNE NAMJENE - PRORAČUNSKI KORISNICI</t>
  </si>
  <si>
    <t>126,35%</t>
  </si>
  <si>
    <t>Izvor: 57</t>
  </si>
  <si>
    <t>POMOĆI - PRORAČUNSKI KORISNICI</t>
  </si>
  <si>
    <t>69,50%</t>
  </si>
  <si>
    <t>Izvor: 62</t>
  </si>
  <si>
    <t>DONACIJE - PRORAČUNSKI KORISNICI</t>
  </si>
  <si>
    <t>Izvor: 94</t>
  </si>
  <si>
    <t>VIŠAK - PRIHODI ZA POSEBNE NAMJENE</t>
  </si>
  <si>
    <t>167,72%</t>
  </si>
  <si>
    <t>Izvor: 96</t>
  </si>
  <si>
    <t>VIŠAK - DONACIJE</t>
  </si>
  <si>
    <t>12,78%</t>
  </si>
  <si>
    <t>Brojčana oznaka i naziv</t>
  </si>
  <si>
    <t>Izvorni plan 2025.</t>
  </si>
  <si>
    <t>Izvršenje     1.- 6.2025.</t>
  </si>
  <si>
    <t xml:space="preserve">Indeks </t>
  </si>
  <si>
    <t>1232</t>
  </si>
  <si>
    <t>REDOVNA DJELATNOST USTANOVE</t>
  </si>
  <si>
    <t>A123201</t>
  </si>
  <si>
    <t>STRUČNO, ADMINISTRATIVNO I TEHNIČKO OSOBLJE</t>
  </si>
  <si>
    <t>Rashodi za zaposlene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</si>
  <si>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</si>
  <si>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</si>
  <si>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</si>
  <si>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</si>
  <si>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</si>
  <si>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</si>
  <si>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A123202</t>
  </si>
  <si>
    <t>32</t>
  </si>
  <si>
    <t>Materijalni rashodi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</si>
  <si>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</si>
  <si>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</si>
  <si>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</si>
  <si>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</si>
  <si>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</si>
  <si>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</si>
  <si>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</si>
  <si>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</si>
  <si>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</si>
  <si>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</si>
  <si>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</si>
  <si>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</si>
  <si>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3231</t>
  </si>
  <si>
    <t>Usluge telefona, interneta,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</si>
  <si>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</si>
  <si>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</si>
  <si>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</si>
  <si>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</si>
  <si>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</si>
  <si>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</si>
  <si>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</si>
  <si>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</si>
  <si>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</si>
  <si>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</si>
  <si>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</si>
  <si>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</si>
  <si>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</si>
  <si>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</si>
  <si>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3295</t>
  </si>
  <si>
    <t>Pristojbe i naknade</t>
  </si>
  <si>
    <t>34</t>
  </si>
  <si>
    <t>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</si>
  <si>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</si>
  <si>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</si>
  <si>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</si>
  <si>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</si>
  <si>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</si>
  <si>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</si>
  <si>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3211</t>
  </si>
  <si>
    <t>Službena putovanja</t>
  </si>
  <si>
    <t>3214</t>
  </si>
  <si>
    <t>Ostale naknade troškova zaposlenima</t>
  </si>
  <si>
    <t>A123203</t>
  </si>
  <si>
    <t>PROGRAMSKE AKTIVNOSTI USTANOVE</t>
  </si>
  <si>
    <t>3241</t>
  </si>
  <si>
    <t>Naknade troškova osobama izvan radnog odnosa</t>
  </si>
  <si>
    <t>42</t>
  </si>
  <si>
    <t>Rashodi za nabavu proizvedene dugotrajne imovine</t>
  </si>
  <si>
    <t>4241</t>
  </si>
  <si>
    <t>Knjige</t>
  </si>
  <si>
    <t>3233</t>
  </si>
  <si>
    <t>Usluge promidžbe i informiranja</t>
  </si>
  <si>
    <t>3293</t>
  </si>
  <si>
    <t>Reprezentacija</t>
  </si>
  <si>
    <t>3294</t>
  </si>
  <si>
    <t>Članarine i norme</t>
  </si>
  <si>
    <t>A123209</t>
  </si>
  <si>
    <t>LJETNI PROGRAM</t>
  </si>
  <si>
    <t>K123204</t>
  </si>
  <si>
    <t>NABAVA OPREME</t>
  </si>
  <si>
    <t>4227</t>
  </si>
  <si>
    <t>Uređaji, strojevi i oprema za ostale namjene</t>
  </si>
  <si>
    <t>41</t>
  </si>
  <si>
    <t>Rashodi za nabavu neproizvedene dugotrajne imovine</t>
  </si>
  <si>
    <t>4222</t>
  </si>
  <si>
    <t>Komunikacijska oprema</t>
  </si>
  <si>
    <t>1417</t>
  </si>
  <si>
    <t>EUROPSKI PROJEKTI</t>
  </si>
  <si>
    <t>T141701</t>
  </si>
  <si>
    <t>REEL - INTERREG ITALIJA - HRVATSKA  2021.-2027. - EU</t>
  </si>
  <si>
    <t>IZVORI FINANCIRANJA</t>
  </si>
  <si>
    <t>II. POSEBNI DIO</t>
  </si>
  <si>
    <t>IZVJEŠTAJ PO PROGRAMSKOJ KLASIFIKACIJI</t>
  </si>
  <si>
    <t>Službe kulture</t>
  </si>
  <si>
    <t>082</t>
  </si>
  <si>
    <t>REKREACIJA, KULTURA, RELIGIJA</t>
  </si>
  <si>
    <t>Funk. klas: 08</t>
  </si>
  <si>
    <t>UKUPNI RASHODI</t>
  </si>
  <si>
    <t>4.</t>
  </si>
  <si>
    <t>3.</t>
  </si>
  <si>
    <t>2.</t>
  </si>
  <si>
    <t>1.</t>
  </si>
  <si>
    <t>Indeks</t>
  </si>
  <si>
    <t>Izvršenje              1.-6.2025.</t>
  </si>
  <si>
    <t>Izvršenje             1.-6.2024.</t>
  </si>
  <si>
    <t>IZVJEŠTAJ O RASHODIMA PREMA FUNKCIJSKOJ KLASIFIKACIJI</t>
  </si>
  <si>
    <t>DONACIJE</t>
  </si>
  <si>
    <t>Izvor: 6</t>
  </si>
  <si>
    <t>POMOĆI</t>
  </si>
  <si>
    <t>Izvor: 5</t>
  </si>
  <si>
    <t>PRIHODI ZA POSEBNE NAMJENE</t>
  </si>
  <si>
    <t>Izvor: 4</t>
  </si>
  <si>
    <t>VLASTITI PRIHODI</t>
  </si>
  <si>
    <t>Izvor: 3</t>
  </si>
  <si>
    <t>Izvor: 1</t>
  </si>
  <si>
    <t>90,25%</t>
  </si>
  <si>
    <t>PRENESENA SREDSTVA IZ PRETHODNE GODINE</t>
  </si>
  <si>
    <t>Izvor: 9</t>
  </si>
  <si>
    <t>4= (3/2)</t>
  </si>
  <si>
    <t>5=4/2</t>
  </si>
  <si>
    <t>6=4/3</t>
  </si>
  <si>
    <t>IZVJEŠTAJ O PRIHODIMA I RASHODIMA PREMA IZVORIMA FINANCIRANJA</t>
  </si>
  <si>
    <t>Prihodi iz nadležnog proračuna za financiranje rashoda za nabavu nefinancijske imovine</t>
  </si>
  <si>
    <t>6712</t>
  </si>
  <si>
    <t>Prihodi iz nadležnog proračuna za financiranje rashoda poslovanja</t>
  </si>
  <si>
    <t>6711</t>
  </si>
  <si>
    <t>Prihodi iz nadležnog proračuna za financiranje redovne djelatnosti proračunskih korisnika</t>
  </si>
  <si>
    <t>671</t>
  </si>
  <si>
    <t>Prihodi iz nadležnog proračuna i od HZZO-a temeljem ugovornih obveza</t>
  </si>
  <si>
    <t>67</t>
  </si>
  <si>
    <t>Tekuće donacije</t>
  </si>
  <si>
    <t>6631</t>
  </si>
  <si>
    <t>Donacije od pravnih i fizičkih osoba izvan općeg proračuna te povrat donacija i kapitalnih pomoći po protestiranim jamst</t>
  </si>
  <si>
    <t>663</t>
  </si>
  <si>
    <t>Prihodi od pruženih usluga</t>
  </si>
  <si>
    <t>6615</t>
  </si>
  <si>
    <t>Prihodi od prodaje proizvoda i robe te pruženih usluga</t>
  </si>
  <si>
    <t>661</t>
  </si>
  <si>
    <t>Prihodi od prodaje proizvoda i robe te pruženih usluga, prihodi od donacija te povrati po protestiranim jamstvima</t>
  </si>
  <si>
    <t>66</t>
  </si>
  <si>
    <t>Ostali nespomenuti prihodi</t>
  </si>
  <si>
    <t>6526</t>
  </si>
  <si>
    <t>Prihodi po posebnim propisima</t>
  </si>
  <si>
    <t>652</t>
  </si>
  <si>
    <t>Prihodi od upravnih i administrativnih pristojbi, pristojbi po posebnim propisima i naknada</t>
  </si>
  <si>
    <t>65</t>
  </si>
  <si>
    <t>Tekuće pomoći proračunskim korisnicima iz proračuna koji im nije nadležan</t>
  </si>
  <si>
    <t>6361</t>
  </si>
  <si>
    <t>Pomoći proračunskim korisnicima iz proračuna koji im nije nadležan</t>
  </si>
  <si>
    <t>636</t>
  </si>
  <si>
    <t>Pomoći iz inozemstva i od subjekata unutar općeg proračuna</t>
  </si>
  <si>
    <t>63</t>
  </si>
  <si>
    <t>Prihodi poslovanja</t>
  </si>
  <si>
    <t>6</t>
  </si>
  <si>
    <t>Knjige, umjetnička djela i ostale izložbene vrijednosti</t>
  </si>
  <si>
    <t>424</t>
  </si>
  <si>
    <t>Uredska oprema i namještaj</t>
  </si>
  <si>
    <t>4221</t>
  </si>
  <si>
    <t>Postrojenja i oprema</t>
  </si>
  <si>
    <t>422</t>
  </si>
  <si>
    <t>Rashodi za nabavu nefinancijske imovine</t>
  </si>
  <si>
    <t>4</t>
  </si>
  <si>
    <t>Ostali financijski rashodi</t>
  </si>
  <si>
    <t>343</t>
  </si>
  <si>
    <t>Ostali nespomenuti rashodi poslovanja</t>
  </si>
  <si>
    <t>3299</t>
  </si>
  <si>
    <t>329</t>
  </si>
  <si>
    <t>324</t>
  </si>
  <si>
    <t>Zdravstvene i veterinarske usluge</t>
  </si>
  <si>
    <t>3236</t>
  </si>
  <si>
    <t>Rashodi za usluge</t>
  </si>
  <si>
    <t>323</t>
  </si>
  <si>
    <t>Rashodi za materijal i energiju</t>
  </si>
  <si>
    <t>322</t>
  </si>
  <si>
    <t>Naknade troškova zaposlenima</t>
  </si>
  <si>
    <t>321</t>
  </si>
  <si>
    <t>Doprinosi na plaće</t>
  </si>
  <si>
    <t>313</t>
  </si>
  <si>
    <t>312</t>
  </si>
  <si>
    <t>Plaće za prekovremeni rad</t>
  </si>
  <si>
    <t>3113</t>
  </si>
  <si>
    <t>Plaće (Bruto)</t>
  </si>
  <si>
    <t>311</t>
  </si>
  <si>
    <t>Rashodi poslovanja</t>
  </si>
  <si>
    <t>3</t>
  </si>
  <si>
    <t>PRIHODI</t>
  </si>
  <si>
    <t>RASHODI</t>
  </si>
  <si>
    <t xml:space="preserve"> RAČUN PRIHODA I RASHODA </t>
  </si>
  <si>
    <t xml:space="preserve">IZVJEŠTAJ O PRIHODIMA I RASHODIMA PREMA EKONOMSKOJ KLASIFIKACIJI </t>
  </si>
  <si>
    <t>-</t>
  </si>
  <si>
    <t>UKUPNO KORIŠTENI REZULTAT</t>
  </si>
  <si>
    <t xml:space="preserve">MANJAK RAZLIKE PRIHODA I RASHODA, PRIMITAKA I IZDATAKA KOJI SE POKRIO </t>
  </si>
  <si>
    <t>VIŠAK KOJI SE RASPOREDIO ZA POKRIĆE RAZLIKE PRIHODA I RASHODA, PRIMITAKA I IZDATAKA</t>
  </si>
  <si>
    <t>UKUPNO PRENESENI VIŠAK/MANJAK IZ PRETHODNE GODINE</t>
  </si>
  <si>
    <t>6=4/3*100</t>
  </si>
  <si>
    <t>5=4/2*100</t>
  </si>
  <si>
    <t>INDEKS**</t>
  </si>
  <si>
    <t>INDEKS</t>
  </si>
  <si>
    <t xml:space="preserve">IZVRŠENJE 
1.-6.2024. </t>
  </si>
  <si>
    <t>BROJČANA OZNAKA I NAZIV</t>
  </si>
  <si>
    <t>PRENESENI VIŠAK ILI PRENESENI MANJAK</t>
  </si>
  <si>
    <t>PRIJENOS  VIŠKA/MANJKA U SLJEDEĆE RAZDOBLJE</t>
  </si>
  <si>
    <t>PRENESENI VIŠAK/MANJAK IZ PRETHODNE GODINE</t>
  </si>
  <si>
    <t>RAZLIKA PRIMITAKA I IZDATAKA</t>
  </si>
  <si>
    <t>5 IZDACI ZA FINANCIJSKU IMOVINU I OTPLATE ZAJMOVA</t>
  </si>
  <si>
    <t>8 PRIMICI OD FINANCIJSKE IMOVINE I ZADUŽIVANJA</t>
  </si>
  <si>
    <t>SAŽETAK RAČUNA FINANCIRANJA</t>
  </si>
  <si>
    <t>RAZLIKA - VIŠAK MANJAK</t>
  </si>
  <si>
    <t>4 RASHODI ZA NABAVU NEFINANCIJSKE IMOVINE</t>
  </si>
  <si>
    <t>3 RASHODI  POSLOVANJA</t>
  </si>
  <si>
    <t>RASHODI UKUPNO</t>
  </si>
  <si>
    <t>7 PRIHODI OD PRODAJE NEFINANCIJSKE IMOVINE</t>
  </si>
  <si>
    <t>6 PRIHODI POSLOVANJA</t>
  </si>
  <si>
    <t>PRIHODI UKUPNO</t>
  </si>
  <si>
    <t>SAŽETAK  RAČUNA PRIHODA I RASHODA</t>
  </si>
  <si>
    <t>SAŽETAK  RAČUNA PRIHODA I RASHODA I  RAČUNA FINANCIRANJA</t>
  </si>
  <si>
    <t>I. OPĆI DIO</t>
  </si>
  <si>
    <t xml:space="preserve">IZVJEŠTAJ O IZVRŠENJU FINANCIJSKOG PLANA ART-KINA ZA PRVO POLUGODIŠTE 2025. </t>
  </si>
  <si>
    <t xml:space="preserve">IZVRŠENJE 
1.-6.2025. </t>
  </si>
  <si>
    <t>IZVORNI PLAN 2025.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</si>
  <si>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</si>
  <si>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</si>
  <si>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</si>
  <si>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</si>
  <si>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</si>
  <si>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</si>
  <si>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</si>
  <si>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</si>
  <si>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</si>
  <si>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</si>
  <si>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</si>
  <si>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…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</si>
  <si>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</si>
  <si>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</si>
  <si>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</si>
  <si>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</si>
  <si>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</si>
  <si>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</si>
  <si>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</si>
  <si>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</si>
  <si>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</si>
  <si>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</si>
  <si>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IZVORNI PLAN  2025.*</t>
  </si>
  <si>
    <t>UKUPNI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</si>
</sst>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,##0.00#####"/>
    <numFmt numFmtId="165" formatCode="#,##0.0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sz val="7"/>
      <color indexed="8"/>
      <name val="Calibri"/>
      <family val="2"/>
      <scheme val="minor"/>
    </font>
    <font>
      <b/>
      <i/>
      <sz val="9"/>
      <name val="Calibri"/>
      <family val="2"/>
      <charset val="238"/>
    </font>
    <font>
      <i/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i/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none">
        <f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/>
    <xf numFmtId="0" fontId="5" fillId="2" borderId="0"/>
    <xf numFmtId="0" fontId="5" fillId="2" borderId="0"/>
    <xf numFmtId="0" fontId="2" fillId="2" borderId="0"/>
    <xf numFmtId="0" fontId="1" fillId="2" borderId="0"/>
  </cellStyleXfs>
  <cellXfs count="209">
    <xf numFmtId="0" fontId="0" fillId="0" borderId="0" xfId="0"/>
    <xf numFmtId="0" fontId="4" fillId="0" borderId="1" xfId="0" applyFont="1" applyFill="1" applyBorder="1"/>
    <xf numFmtId="0" fontId="7" fillId="0" borderId="0" xfId="0" applyFont="1"/>
    <xf numFmtId="0" fontId="9" fillId="0" borderId="0" xfId="0" applyFont="1"/>
    <xf numFmtId="0" fontId="6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right"/>
    </xf>
    <xf numFmtId="0" fontId="10" fillId="0" borderId="0" xfId="0" applyFont="1"/>
    <xf numFmtId="0" fontId="0" fillId="0" borderId="2" xfId="0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11" fillId="2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2" borderId="0" xfId="2"/>
    <xf numFmtId="0" fontId="5" fillId="2" borderId="0" xfId="2" applyFill="1"/>
    <xf numFmtId="0" fontId="6" fillId="2" borderId="1" xfId="2" applyFont="1" applyFill="1" applyBorder="1"/>
    <xf numFmtId="164" fontId="5" fillId="2" borderId="2" xfId="2" applyNumberFormat="1" applyFill="1" applyBorder="1" applyAlignment="1">
      <alignment horizontal="right"/>
    </xf>
    <xf numFmtId="0" fontId="5" fillId="2" borderId="4" xfId="2" applyFill="1" applyBorder="1"/>
    <xf numFmtId="0" fontId="5" fillId="2" borderId="3" xfId="2" applyFill="1" applyBorder="1"/>
    <xf numFmtId="0" fontId="13" fillId="2" borderId="0" xfId="2" applyFont="1"/>
    <xf numFmtId="0" fontId="14" fillId="2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0" xfId="2" applyFont="1"/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5" fillId="0" borderId="0" xfId="2" applyFill="1"/>
    <xf numFmtId="0" fontId="6" fillId="0" borderId="1" xfId="2" applyFont="1" applyFill="1" applyBorder="1"/>
    <xf numFmtId="0" fontId="6" fillId="0" borderId="1" xfId="0" applyFont="1" applyFill="1" applyBorder="1"/>
    <xf numFmtId="0" fontId="6" fillId="0" borderId="2" xfId="2" applyFont="1" applyFill="1" applyBorder="1" applyAlignment="1">
      <alignment horizontal="center" vertical="center" wrapText="1"/>
    </xf>
    <xf numFmtId="10" fontId="10" fillId="0" borderId="0" xfId="0" applyNumberFormat="1" applyFont="1"/>
    <xf numFmtId="4" fontId="10" fillId="0" borderId="2" xfId="0" applyNumberFormat="1" applyFon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2" fontId="5" fillId="2" borderId="2" xfId="2" applyNumberFormat="1" applyFill="1" applyBorder="1" applyAlignment="1">
      <alignment horizontal="right"/>
    </xf>
    <xf numFmtId="0" fontId="10" fillId="2" borderId="0" xfId="2" applyFont="1"/>
    <xf numFmtId="0" fontId="10" fillId="0" borderId="2" xfId="2" applyFont="1" applyFill="1" applyBorder="1"/>
    <xf numFmtId="164" fontId="10" fillId="0" borderId="2" xfId="2" applyNumberFormat="1" applyFont="1" applyFill="1" applyBorder="1" applyAlignment="1">
      <alignment horizontal="right"/>
    </xf>
    <xf numFmtId="4" fontId="10" fillId="0" borderId="2" xfId="2" applyNumberFormat="1" applyFont="1" applyFill="1" applyBorder="1" applyAlignment="1">
      <alignment horizontal="right"/>
    </xf>
    <xf numFmtId="0" fontId="5" fillId="0" borderId="2" xfId="2" applyFill="1" applyBorder="1"/>
    <xf numFmtId="164" fontId="5" fillId="0" borderId="2" xfId="2" applyNumberFormat="1" applyFill="1" applyBorder="1" applyAlignment="1">
      <alignment horizontal="right"/>
    </xf>
    <xf numFmtId="4" fontId="5" fillId="0" borderId="2" xfId="2" applyNumberFormat="1" applyFill="1" applyBorder="1" applyAlignment="1">
      <alignment horizontal="right"/>
    </xf>
    <xf numFmtId="0" fontId="5" fillId="2" borderId="0" xfId="3"/>
    <xf numFmtId="0" fontId="5" fillId="2" borderId="0" xfId="3" applyFill="1"/>
    <xf numFmtId="0" fontId="6" fillId="2" borderId="0" xfId="3" applyFont="1" applyFill="1"/>
    <xf numFmtId="0" fontId="6" fillId="2" borderId="0" xfId="3" applyFont="1"/>
    <xf numFmtId="0" fontId="16" fillId="2" borderId="0" xfId="3" applyFont="1"/>
    <xf numFmtId="0" fontId="0" fillId="2" borderId="0" xfId="3" applyFont="1" applyFill="1"/>
    <xf numFmtId="0" fontId="10" fillId="2" borderId="0" xfId="3" applyFont="1" applyFill="1"/>
    <xf numFmtId="0" fontId="10" fillId="2" borderId="0" xfId="3" applyFont="1"/>
    <xf numFmtId="0" fontId="10" fillId="2" borderId="2" xfId="3" applyFont="1" applyFill="1" applyBorder="1"/>
    <xf numFmtId="164" fontId="10" fillId="2" borderId="2" xfId="3" applyNumberFormat="1" applyFont="1" applyFill="1" applyBorder="1" applyAlignment="1">
      <alignment horizontal="right"/>
    </xf>
    <xf numFmtId="2" fontId="10" fillId="2" borderId="2" xfId="3" applyNumberFormat="1" applyFont="1" applyFill="1" applyBorder="1" applyAlignment="1">
      <alignment horizontal="right"/>
    </xf>
    <xf numFmtId="0" fontId="5" fillId="2" borderId="2" xfId="3" applyFill="1" applyBorder="1"/>
    <xf numFmtId="164" fontId="5" fillId="2" borderId="2" xfId="3" applyNumberFormat="1" applyFill="1" applyBorder="1" applyAlignment="1">
      <alignment horizontal="right"/>
    </xf>
    <xf numFmtId="2" fontId="0" fillId="2" borderId="2" xfId="3" applyNumberFormat="1" applyFont="1" applyFill="1" applyBorder="1" applyAlignment="1">
      <alignment horizontal="right"/>
    </xf>
    <xf numFmtId="0" fontId="2" fillId="2" borderId="0" xfId="4"/>
    <xf numFmtId="3" fontId="22" fillId="2" borderId="0" xfId="4" applyNumberFormat="1" applyFont="1" applyAlignment="1">
      <alignment horizontal="right"/>
    </xf>
    <xf numFmtId="0" fontId="20" fillId="2" borderId="0" xfId="4" applyFont="1" applyAlignment="1">
      <alignment wrapText="1"/>
    </xf>
    <xf numFmtId="0" fontId="19" fillId="2" borderId="0" xfId="4" quotePrefix="1" applyFont="1" applyAlignment="1">
      <alignment horizontal="left" wrapText="1"/>
    </xf>
    <xf numFmtId="165" fontId="22" fillId="3" borderId="2" xfId="4" applyNumberFormat="1" applyFont="1" applyFill="1" applyBorder="1" applyAlignment="1">
      <alignment horizontal="right"/>
    </xf>
    <xf numFmtId="3" fontId="22" fillId="3" borderId="2" xfId="4" applyNumberFormat="1" applyFont="1" applyFill="1" applyBorder="1" applyAlignment="1">
      <alignment horizontal="right"/>
    </xf>
    <xf numFmtId="4" fontId="22" fillId="3" borderId="2" xfId="4" applyNumberFormat="1" applyFont="1" applyFill="1" applyBorder="1" applyAlignment="1">
      <alignment horizontal="right"/>
    </xf>
    <xf numFmtId="0" fontId="23" fillId="2" borderId="0" xfId="4" applyFont="1"/>
    <xf numFmtId="165" fontId="23" fillId="2" borderId="2" xfId="4" applyNumberFormat="1" applyFont="1" applyBorder="1" applyAlignment="1">
      <alignment horizontal="right"/>
    </xf>
    <xf numFmtId="3" fontId="20" fillId="2" borderId="2" xfId="4" applyNumberFormat="1" applyFont="1" applyBorder="1" applyAlignment="1">
      <alignment horizontal="right"/>
    </xf>
    <xf numFmtId="4" fontId="24" fillId="2" borderId="2" xfId="4" applyNumberFormat="1" applyFont="1" applyBorder="1" applyAlignment="1">
      <alignment horizontal="right"/>
    </xf>
    <xf numFmtId="165" fontId="23" fillId="2" borderId="2" xfId="4" applyNumberFormat="1" applyFont="1" applyBorder="1"/>
    <xf numFmtId="165" fontId="20" fillId="2" borderId="2" xfId="4" applyNumberFormat="1" applyFont="1" applyBorder="1" applyAlignment="1">
      <alignment horizontal="right"/>
    </xf>
    <xf numFmtId="4" fontId="20" fillId="2" borderId="2" xfId="4" applyNumberFormat="1" applyFont="1" applyBorder="1" applyAlignment="1">
      <alignment horizontal="right"/>
    </xf>
    <xf numFmtId="0" fontId="25" fillId="2" borderId="0" xfId="4" applyFont="1"/>
    <xf numFmtId="0" fontId="26" fillId="4" borderId="2" xfId="4" applyFont="1" applyFill="1" applyBorder="1" applyAlignment="1">
      <alignment horizontal="center" vertical="center" wrapText="1"/>
    </xf>
    <xf numFmtId="0" fontId="26" fillId="2" borderId="2" xfId="4" quotePrefix="1" applyFont="1" applyBorder="1" applyAlignment="1">
      <alignment horizontal="center" vertical="center" wrapText="1"/>
    </xf>
    <xf numFmtId="0" fontId="22" fillId="4" borderId="2" xfId="4" applyFont="1" applyFill="1" applyBorder="1" applyAlignment="1">
      <alignment horizontal="center" vertical="center" wrapText="1"/>
    </xf>
    <xf numFmtId="0" fontId="22" fillId="2" borderId="2" xfId="4" quotePrefix="1" applyFont="1" applyBorder="1" applyAlignment="1">
      <alignment horizontal="center" vertical="center" wrapText="1"/>
    </xf>
    <xf numFmtId="4" fontId="22" fillId="2" borderId="0" xfId="4" applyNumberFormat="1" applyFont="1" applyAlignment="1">
      <alignment horizontal="right"/>
    </xf>
    <xf numFmtId="0" fontId="20" fillId="2" borderId="0" xfId="4" applyFont="1" applyAlignment="1">
      <alignment vertical="center" wrapText="1"/>
    </xf>
    <xf numFmtId="0" fontId="19" fillId="2" borderId="0" xfId="4" quotePrefix="1" applyFont="1" applyAlignment="1">
      <alignment horizontal="left" vertical="center" wrapText="1"/>
    </xf>
    <xf numFmtId="0" fontId="23" fillId="3" borderId="0" xfId="4" applyFont="1" applyFill="1"/>
    <xf numFmtId="3" fontId="22" fillId="2" borderId="2" xfId="4" applyNumberFormat="1" applyFont="1" applyBorder="1" applyAlignment="1">
      <alignment horizontal="right"/>
    </xf>
    <xf numFmtId="4" fontId="22" fillId="2" borderId="2" xfId="4" applyNumberFormat="1" applyFont="1" applyBorder="1" applyAlignment="1">
      <alignment horizontal="right"/>
    </xf>
    <xf numFmtId="0" fontId="12" fillId="2" borderId="0" xfId="4" applyFont="1"/>
    <xf numFmtId="0" fontId="12" fillId="2" borderId="0" xfId="4" applyFont="1" applyAlignment="1">
      <alignment horizontal="center" vertical="center" wrapText="1"/>
    </xf>
    <xf numFmtId="0" fontId="22" fillId="2" borderId="0" xfId="4" applyFont="1" applyAlignment="1">
      <alignment horizontal="center" vertical="center" wrapText="1"/>
    </xf>
    <xf numFmtId="165" fontId="12" fillId="2" borderId="2" xfId="4" applyNumberFormat="1" applyFont="1" applyBorder="1" applyAlignment="1">
      <alignment horizontal="right"/>
    </xf>
    <xf numFmtId="165" fontId="22" fillId="2" borderId="2" xfId="4" applyNumberFormat="1" applyFont="1" applyBorder="1" applyAlignment="1">
      <alignment horizontal="right"/>
    </xf>
    <xf numFmtId="4" fontId="12" fillId="2" borderId="2" xfId="4" applyNumberFormat="1" applyFont="1" applyBorder="1" applyAlignment="1">
      <alignment horizontal="right"/>
    </xf>
    <xf numFmtId="0" fontId="20" fillId="3" borderId="6" xfId="4" applyFont="1" applyFill="1" applyBorder="1" applyAlignment="1">
      <alignment vertical="center"/>
    </xf>
    <xf numFmtId="0" fontId="19" fillId="3" borderId="3" xfId="4" applyFont="1" applyFill="1" applyBorder="1" applyAlignment="1">
      <alignment horizontal="left" vertical="center"/>
    </xf>
    <xf numFmtId="0" fontId="27" fillId="2" borderId="5" xfId="4" applyFont="1" applyBorder="1" applyAlignment="1">
      <alignment horizontal="right" vertical="center"/>
    </xf>
    <xf numFmtId="0" fontId="15" fillId="2" borderId="5" xfId="4" applyFont="1" applyBorder="1" applyAlignment="1">
      <alignment horizontal="center" vertical="center"/>
    </xf>
    <xf numFmtId="0" fontId="23" fillId="2" borderId="0" xfId="4" applyFont="1" applyAlignment="1">
      <alignment wrapText="1"/>
    </xf>
    <xf numFmtId="164" fontId="11" fillId="2" borderId="2" xfId="4" applyNumberFormat="1" applyFont="1" applyBorder="1" applyAlignment="1">
      <alignment horizontal="right"/>
    </xf>
    <xf numFmtId="4" fontId="11" fillId="2" borderId="2" xfId="4" applyNumberFormat="1" applyFont="1" applyBorder="1" applyAlignment="1">
      <alignment horizontal="right"/>
    </xf>
    <xf numFmtId="0" fontId="6" fillId="0" borderId="2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2" borderId="0" xfId="4" applyFont="1" applyAlignment="1">
      <alignment vertical="center" wrapText="1"/>
    </xf>
    <xf numFmtId="4" fontId="30" fillId="0" borderId="2" xfId="4" applyNumberFormat="1" applyFont="1" applyFill="1" applyBorder="1" applyAlignment="1">
      <alignment horizontal="right"/>
    </xf>
    <xf numFmtId="0" fontId="29" fillId="2" borderId="0" xfId="5" applyNumberFormat="1" applyFont="1" applyFill="1" applyBorder="1" applyAlignment="1" applyProtection="1">
      <alignment horizontal="center" vertical="center" wrapText="1"/>
    </xf>
    <xf numFmtId="0" fontId="1" fillId="2" borderId="0" xfId="5"/>
    <xf numFmtId="0" fontId="18" fillId="2" borderId="0" xfId="5" applyNumberFormat="1" applyFont="1" applyFill="1" applyBorder="1" applyAlignment="1" applyProtection="1">
      <alignment vertical="center" wrapText="1"/>
    </xf>
    <xf numFmtId="0" fontId="31" fillId="3" borderId="2" xfId="5" quotePrefix="1" applyNumberFormat="1" applyFont="1" applyFill="1" applyBorder="1" applyAlignment="1" applyProtection="1">
      <alignment horizontal="center" vertical="center" wrapText="1"/>
    </xf>
    <xf numFmtId="0" fontId="31" fillId="3" borderId="2" xfId="5" applyNumberFormat="1" applyFont="1" applyFill="1" applyBorder="1" applyAlignment="1" applyProtection="1">
      <alignment horizontal="center" vertical="center" wrapText="1"/>
    </xf>
    <xf numFmtId="0" fontId="31" fillId="3" borderId="4" xfId="5" applyNumberFormat="1" applyFont="1" applyFill="1" applyBorder="1" applyAlignment="1" applyProtection="1">
      <alignment horizontal="center" vertical="center" wrapText="1"/>
    </xf>
    <xf numFmtId="0" fontId="17" fillId="4" borderId="2" xfId="5" applyNumberFormat="1" applyFont="1" applyFill="1" applyBorder="1" applyAlignment="1" applyProtection="1">
      <alignment horizontal="left" vertical="center" wrapText="1"/>
    </xf>
    <xf numFmtId="3" fontId="18" fillId="4" borderId="2" xfId="5" applyNumberFormat="1" applyFont="1" applyFill="1" applyBorder="1" applyAlignment="1">
      <alignment horizontal="right"/>
    </xf>
    <xf numFmtId="0" fontId="1" fillId="2" borderId="2" xfId="5" applyBorder="1"/>
    <xf numFmtId="0" fontId="32" fillId="4" borderId="2" xfId="5" applyNumberFormat="1" applyFont="1" applyFill="1" applyBorder="1" applyAlignment="1" applyProtection="1">
      <alignment horizontal="left" vertical="center" wrapText="1"/>
    </xf>
    <xf numFmtId="0" fontId="32" fillId="4" borderId="2" xfId="5" quotePrefix="1" applyFont="1" applyFill="1" applyBorder="1" applyAlignment="1">
      <alignment horizontal="left" vertical="center"/>
    </xf>
    <xf numFmtId="0" fontId="32" fillId="4" borderId="2" xfId="5" quotePrefix="1" applyFont="1" applyFill="1" applyBorder="1" applyAlignment="1">
      <alignment horizontal="left" vertical="center" wrapText="1"/>
    </xf>
    <xf numFmtId="0" fontId="33" fillId="4" borderId="2" xfId="5" quotePrefix="1" applyFont="1" applyFill="1" applyBorder="1" applyAlignment="1">
      <alignment horizontal="left" vertical="center"/>
    </xf>
    <xf numFmtId="0" fontId="33" fillId="4" borderId="2" xfId="5" quotePrefix="1" applyFont="1" applyFill="1" applyBorder="1" applyAlignment="1">
      <alignment horizontal="left" vertical="center" wrapText="1"/>
    </xf>
    <xf numFmtId="0" fontId="17" fillId="4" borderId="2" xfId="5" applyFont="1" applyFill="1" applyBorder="1" applyAlignment="1">
      <alignment horizontal="left" vertical="center"/>
    </xf>
    <xf numFmtId="0" fontId="17" fillId="4" borderId="2" xfId="5" applyNumberFormat="1" applyFont="1" applyFill="1" applyBorder="1" applyAlignment="1" applyProtection="1">
      <alignment horizontal="left" vertical="center"/>
    </xf>
    <xf numFmtId="0" fontId="17" fillId="4" borderId="2" xfId="5" applyNumberFormat="1" applyFont="1" applyFill="1" applyBorder="1" applyAlignment="1" applyProtection="1">
      <alignment vertical="center" wrapText="1"/>
    </xf>
    <xf numFmtId="0" fontId="32" fillId="4" borderId="2" xfId="5" applyNumberFormat="1" applyFont="1" applyFill="1" applyBorder="1" applyAlignment="1" applyProtection="1">
      <alignment vertical="center" wrapText="1"/>
    </xf>
    <xf numFmtId="0" fontId="32" fillId="4" borderId="2" xfId="5" applyFont="1" applyFill="1" applyBorder="1" applyAlignment="1">
      <alignment horizontal="left" vertical="center"/>
    </xf>
    <xf numFmtId="0" fontId="33" fillId="4" borderId="2" xfId="5" quotePrefix="1" applyFont="1" applyFill="1" applyBorder="1" applyAlignment="1">
      <alignment horizontal="left" vertical="center" wrapText="1" indent="1"/>
    </xf>
    <xf numFmtId="0" fontId="33" fillId="4" borderId="2" xfId="5" applyFont="1" applyFill="1" applyBorder="1" applyAlignment="1">
      <alignment horizontal="left" vertical="center" indent="1"/>
    </xf>
    <xf numFmtId="0" fontId="33" fillId="4" borderId="2" xfId="5" applyNumberFormat="1" applyFont="1" applyFill="1" applyBorder="1" applyAlignment="1" applyProtection="1">
      <alignment horizontal="left" vertical="center" wrapText="1" indent="1"/>
    </xf>
    <xf numFmtId="0" fontId="12" fillId="2" borderId="0" xfId="4" applyFont="1" applyAlignment="1">
      <alignment horizontal="center" vertical="center"/>
    </xf>
    <xf numFmtId="0" fontId="5" fillId="2" borderId="1" xfId="3" applyFill="1" applyBorder="1"/>
    <xf numFmtId="164" fontId="5" fillId="2" borderId="1" xfId="3" applyNumberFormat="1" applyFill="1" applyBorder="1" applyAlignment="1">
      <alignment horizontal="right"/>
    </xf>
    <xf numFmtId="2" fontId="0" fillId="2" borderId="1" xfId="3" applyNumberFormat="1" applyFont="1" applyFill="1" applyBorder="1" applyAlignment="1">
      <alignment horizontal="right"/>
    </xf>
    <xf numFmtId="0" fontId="6" fillId="2" borderId="0" xfId="3" applyFont="1" applyFill="1" applyBorder="1"/>
    <xf numFmtId="0" fontId="10" fillId="2" borderId="2" xfId="3" applyFont="1" applyFill="1" applyBorder="1" applyAlignment="1">
      <alignment wrapText="1"/>
    </xf>
    <xf numFmtId="0" fontId="5" fillId="2" borderId="2" xfId="3" applyFill="1" applyBorder="1" applyAlignment="1">
      <alignment wrapText="1"/>
    </xf>
    <xf numFmtId="0" fontId="5" fillId="0" borderId="2" xfId="2" applyFill="1" applyBorder="1" applyAlignment="1">
      <alignment wrapText="1"/>
    </xf>
    <xf numFmtId="0" fontId="10" fillId="0" borderId="2" xfId="2" applyFont="1" applyFill="1" applyBorder="1" applyAlignment="1">
      <alignment wrapText="1"/>
    </xf>
    <xf numFmtId="164" fontId="0" fillId="0" borderId="2" xfId="2" applyNumberFormat="1" applyFont="1" applyFill="1" applyBorder="1" applyAlignment="1">
      <alignment horizontal="right"/>
    </xf>
    <xf numFmtId="4" fontId="6" fillId="0" borderId="2" xfId="2" applyNumberFormat="1" applyFont="1" applyFill="1" applyBorder="1" applyAlignment="1">
      <alignment horizontal="right" vertical="center" wrapText="1"/>
    </xf>
    <xf numFmtId="2" fontId="6" fillId="0" borderId="2" xfId="2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/>
    </xf>
    <xf numFmtId="0" fontId="15" fillId="2" borderId="0" xfId="4" applyFont="1" applyAlignment="1">
      <alignment horizontal="left" vertical="top" wrapText="1"/>
    </xf>
    <xf numFmtId="0" fontId="19" fillId="3" borderId="3" xfId="4" quotePrefix="1" applyFont="1" applyFill="1" applyBorder="1" applyAlignment="1">
      <alignment horizontal="left" vertical="center" wrapText="1"/>
    </xf>
    <xf numFmtId="0" fontId="20" fillId="3" borderId="6" xfId="4" applyFont="1" applyFill="1" applyBorder="1" applyAlignment="1">
      <alignment vertical="center" wrapText="1"/>
    </xf>
    <xf numFmtId="0" fontId="19" fillId="2" borderId="0" xfId="4" quotePrefix="1" applyFont="1" applyAlignment="1">
      <alignment horizontal="left" wrapText="1"/>
    </xf>
    <xf numFmtId="0" fontId="22" fillId="2" borderId="3" xfId="4" quotePrefix="1" applyFont="1" applyBorder="1" applyAlignment="1">
      <alignment horizontal="center" wrapText="1"/>
    </xf>
    <xf numFmtId="0" fontId="22" fillId="2" borderId="6" xfId="4" quotePrefix="1" applyFont="1" applyBorder="1" applyAlignment="1">
      <alignment horizontal="center" wrapText="1"/>
    </xf>
    <xf numFmtId="0" fontId="22" fillId="2" borderId="4" xfId="4" quotePrefix="1" applyFont="1" applyBorder="1" applyAlignment="1">
      <alignment horizontal="center" wrapText="1"/>
    </xf>
    <xf numFmtId="0" fontId="26" fillId="2" borderId="2" xfId="4" quotePrefix="1" applyFont="1" applyBorder="1" applyAlignment="1">
      <alignment horizontal="center" wrapText="1"/>
    </xf>
    <xf numFmtId="0" fontId="26" fillId="2" borderId="3" xfId="4" quotePrefix="1" applyFont="1" applyBorder="1" applyAlignment="1">
      <alignment horizontal="center" wrapText="1"/>
    </xf>
    <xf numFmtId="0" fontId="20" fillId="2" borderId="3" xfId="4" applyFont="1" applyBorder="1" applyAlignment="1">
      <alignment horizontal="left" vertical="center" wrapText="1"/>
    </xf>
    <xf numFmtId="0" fontId="20" fillId="2" borderId="6" xfId="4" applyFont="1" applyBorder="1" applyAlignment="1">
      <alignment horizontal="left" vertical="center" wrapText="1"/>
    </xf>
    <xf numFmtId="0" fontId="20" fillId="2" borderId="4" xfId="4" applyFont="1" applyBorder="1" applyAlignment="1">
      <alignment horizontal="left" vertical="center" wrapText="1"/>
    </xf>
    <xf numFmtId="0" fontId="24" fillId="2" borderId="3" xfId="4" applyFont="1" applyBorder="1" applyAlignment="1">
      <alignment horizontal="left" vertical="top" wrapText="1"/>
    </xf>
    <xf numFmtId="0" fontId="24" fillId="2" borderId="6" xfId="4" applyFont="1" applyBorder="1" applyAlignment="1">
      <alignment horizontal="left" vertical="top" wrapText="1"/>
    </xf>
    <xf numFmtId="0" fontId="24" fillId="2" borderId="4" xfId="4" applyFont="1" applyBorder="1" applyAlignment="1">
      <alignment horizontal="left" vertical="top" wrapText="1"/>
    </xf>
    <xf numFmtId="0" fontId="17" fillId="2" borderId="0" xfId="4" applyFont="1" applyAlignment="1">
      <alignment horizontal="left" vertical="center" wrapText="1"/>
    </xf>
    <xf numFmtId="0" fontId="12" fillId="2" borderId="0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2" borderId="0" xfId="4" applyFont="1" applyAlignment="1">
      <alignment horizontal="left" vertical="center" wrapText="1"/>
    </xf>
    <xf numFmtId="0" fontId="22" fillId="3" borderId="3" xfId="4" applyFont="1" applyFill="1" applyBorder="1" applyAlignment="1">
      <alignment horizontal="left" vertical="center" wrapText="1"/>
    </xf>
    <xf numFmtId="0" fontId="22" fillId="3" borderId="6" xfId="4" applyFont="1" applyFill="1" applyBorder="1" applyAlignment="1">
      <alignment horizontal="left" vertical="center" wrapText="1"/>
    </xf>
    <xf numFmtId="0" fontId="22" fillId="3" borderId="4" xfId="4" applyFont="1" applyFill="1" applyBorder="1" applyAlignment="1">
      <alignment horizontal="left" vertical="center" wrapText="1"/>
    </xf>
    <xf numFmtId="0" fontId="19" fillId="2" borderId="3" xfId="4" applyFont="1" applyBorder="1" applyAlignment="1">
      <alignment horizontal="left" vertical="center" wrapText="1"/>
    </xf>
    <xf numFmtId="0" fontId="20" fillId="2" borderId="6" xfId="4" applyFont="1" applyBorder="1" applyAlignment="1">
      <alignment vertical="center" wrapText="1"/>
    </xf>
    <xf numFmtId="0" fontId="19" fillId="2" borderId="6" xfId="4" applyFont="1" applyBorder="1" applyAlignment="1">
      <alignment horizontal="left" vertical="center" wrapText="1"/>
    </xf>
    <xf numFmtId="0" fontId="19" fillId="2" borderId="4" xfId="4" applyFont="1" applyBorder="1" applyAlignment="1">
      <alignment horizontal="left" vertical="center" wrapText="1"/>
    </xf>
    <xf numFmtId="0" fontId="19" fillId="3" borderId="3" xfId="4" applyFont="1" applyFill="1" applyBorder="1" applyAlignment="1">
      <alignment horizontal="left" vertical="center" wrapText="1"/>
    </xf>
    <xf numFmtId="0" fontId="20" fillId="3" borderId="6" xfId="4" applyFont="1" applyFill="1" applyBorder="1" applyAlignment="1">
      <alignment vertical="center"/>
    </xf>
    <xf numFmtId="0" fontId="20" fillId="2" borderId="6" xfId="4" applyFont="1" applyBorder="1" applyAlignment="1">
      <alignment vertical="center"/>
    </xf>
    <xf numFmtId="0" fontId="28" fillId="2" borderId="5" xfId="4" applyFont="1" applyBorder="1" applyAlignment="1">
      <alignment horizontal="left" wrapText="1"/>
    </xf>
    <xf numFmtId="0" fontId="19" fillId="2" borderId="3" xfId="4" quotePrefix="1" applyFont="1" applyBorder="1" applyAlignment="1">
      <alignment horizontal="left" vertical="center"/>
    </xf>
    <xf numFmtId="0" fontId="22" fillId="2" borderId="5" xfId="4" applyFont="1" applyBorder="1" applyAlignment="1">
      <alignment horizontal="left" wrapText="1"/>
    </xf>
    <xf numFmtId="0" fontId="19" fillId="2" borderId="3" xfId="4" quotePrefix="1" applyFont="1" applyBorder="1" applyAlignment="1">
      <alignment horizontal="left" vertical="center" wrapText="1"/>
    </xf>
    <xf numFmtId="0" fontId="21" fillId="2" borderId="0" xfId="4" applyFont="1" applyAlignment="1">
      <alignment horizontal="left" vertical="top" wrapText="1"/>
    </xf>
    <xf numFmtId="0" fontId="17" fillId="2" borderId="0" xfId="4" applyFont="1" applyAlignment="1">
      <alignment horizontal="left" vertical="top" wrapText="1"/>
    </xf>
    <xf numFmtId="3" fontId="22" fillId="3" borderId="3" xfId="4" applyNumberFormat="1" applyFont="1" applyFill="1" applyBorder="1" applyAlignment="1">
      <alignment horizontal="left" wrapText="1"/>
    </xf>
    <xf numFmtId="3" fontId="22" fillId="3" borderId="6" xfId="4" applyNumberFormat="1" applyFont="1" applyFill="1" applyBorder="1" applyAlignment="1">
      <alignment horizontal="left" wrapText="1"/>
    </xf>
    <xf numFmtId="3" fontId="22" fillId="3" borderId="4" xfId="4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34" fillId="0" borderId="3" xfId="2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5" fillId="0" borderId="2" xfId="2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2" borderId="0" xfId="2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6" fillId="2" borderId="2" xfId="2" applyFont="1" applyFill="1" applyBorder="1" applyAlignment="1">
      <alignment horizontal="center" vertical="center" wrapText="1"/>
    </xf>
    <xf numFmtId="0" fontId="5" fillId="2" borderId="2" xfId="2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0" fontId="22" fillId="2" borderId="0" xfId="5" applyNumberFormat="1" applyFont="1" applyFill="1" applyBorder="1" applyAlignment="1" applyProtection="1">
      <alignment horizontal="center" vertical="center" wrapText="1"/>
    </xf>
    <xf numFmtId="0" fontId="31" fillId="3" borderId="3" xfId="5" applyNumberFormat="1" applyFont="1" applyFill="1" applyBorder="1" applyAlignment="1" applyProtection="1">
      <alignment horizontal="center" vertical="center" wrapText="1"/>
    </xf>
    <xf numFmtId="0" fontId="31" fillId="3" borderId="6" xfId="5" applyNumberFormat="1" applyFont="1" applyFill="1" applyBorder="1" applyAlignment="1" applyProtection="1">
      <alignment horizontal="center" vertical="center" wrapText="1"/>
    </xf>
    <xf numFmtId="0" fontId="31" fillId="3" borderId="4" xfId="5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1" fillId="2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zoomScale="70" zoomScaleNormal="70" workbookViewId="0">
      <selection activeCell="A40" sqref="A40:K41"/>
    </sheetView>
  </sheetViews>
  <sheetFormatPr defaultRowHeight="14.4" x14ac:dyDescent="0.3"/>
  <cols>
    <col min="1" max="4" width="8.88671875" style="64"/>
    <col min="5" max="5" width="20.5546875" style="64" customWidth="1"/>
    <col min="6" max="8" width="17.77734375" style="64" customWidth="1"/>
    <col min="9" max="10" width="10.77734375" style="64" customWidth="1"/>
    <col min="11" max="11" width="15.6640625" style="64" customWidth="1"/>
    <col min="12" max="16384" width="8.88671875" style="64"/>
  </cols>
  <sheetData>
    <row r="1" spans="1:11" ht="42" customHeight="1" x14ac:dyDescent="0.3">
      <c r="A1" s="157" t="s">
        <v>239</v>
      </c>
      <c r="B1" s="158"/>
      <c r="C1" s="158"/>
      <c r="D1" s="158"/>
      <c r="E1" s="158"/>
      <c r="F1" s="158"/>
      <c r="G1" s="158"/>
      <c r="H1" s="158"/>
      <c r="I1" s="158"/>
      <c r="J1" s="158"/>
      <c r="K1" s="128"/>
    </row>
    <row r="2" spans="1:11" ht="18" customHeight="1" x14ac:dyDescent="0.3">
      <c r="A2" s="90"/>
      <c r="B2" s="90"/>
      <c r="C2" s="90"/>
      <c r="D2" s="90"/>
      <c r="E2" s="90"/>
      <c r="F2" s="90"/>
      <c r="G2" s="90"/>
      <c r="H2" s="90"/>
      <c r="I2" s="90"/>
      <c r="J2" s="90"/>
      <c r="K2" s="71"/>
    </row>
    <row r="3" spans="1:11" ht="15.75" customHeight="1" x14ac:dyDescent="0.3">
      <c r="A3" s="157" t="s">
        <v>238</v>
      </c>
      <c r="B3" s="158"/>
      <c r="C3" s="158"/>
      <c r="D3" s="158"/>
      <c r="E3" s="158"/>
      <c r="F3" s="158"/>
      <c r="G3" s="158"/>
      <c r="H3" s="158"/>
      <c r="I3" s="158"/>
      <c r="J3" s="158"/>
      <c r="K3" s="128"/>
    </row>
    <row r="4" spans="1:11" ht="36" customHeight="1" x14ac:dyDescent="0.3">
      <c r="A4" s="159"/>
      <c r="B4" s="159"/>
      <c r="C4" s="159"/>
      <c r="D4" s="90"/>
      <c r="E4" s="90"/>
      <c r="F4" s="90"/>
      <c r="G4" s="90"/>
      <c r="H4" s="90"/>
      <c r="I4" s="104"/>
      <c r="J4" s="104"/>
      <c r="K4" s="71"/>
    </row>
    <row r="5" spans="1:11" ht="18" customHeight="1" x14ac:dyDescent="0.3">
      <c r="A5" s="157" t="s">
        <v>237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8" customHeight="1" x14ac:dyDescent="0.3">
      <c r="A6" s="91"/>
      <c r="B6" s="99"/>
      <c r="C6" s="99"/>
      <c r="D6" s="99"/>
      <c r="E6" s="99"/>
      <c r="F6" s="99"/>
      <c r="G6" s="99"/>
      <c r="H6" s="99"/>
      <c r="I6" s="99"/>
      <c r="J6" s="99"/>
    </row>
    <row r="7" spans="1:11" x14ac:dyDescent="0.3">
      <c r="A7" s="170" t="s">
        <v>236</v>
      </c>
      <c r="B7" s="170"/>
      <c r="C7" s="170"/>
      <c r="D7" s="170"/>
      <c r="E7" s="170"/>
      <c r="F7" s="98"/>
      <c r="G7" s="98"/>
      <c r="H7" s="98"/>
      <c r="I7" s="98"/>
      <c r="J7" s="97"/>
    </row>
    <row r="8" spans="1:11" s="71" customFormat="1" ht="31.2" x14ac:dyDescent="0.3">
      <c r="A8" s="145" t="s">
        <v>221</v>
      </c>
      <c r="B8" s="146"/>
      <c r="C8" s="146"/>
      <c r="D8" s="146"/>
      <c r="E8" s="147"/>
      <c r="F8" s="82" t="s">
        <v>220</v>
      </c>
      <c r="G8" s="81" t="s">
        <v>241</v>
      </c>
      <c r="H8" s="82" t="s">
        <v>240</v>
      </c>
      <c r="I8" s="81" t="s">
        <v>219</v>
      </c>
      <c r="J8" s="81" t="s">
        <v>218</v>
      </c>
    </row>
    <row r="9" spans="1:11" s="78" customFormat="1" ht="12" x14ac:dyDescent="0.25">
      <c r="A9" s="148">
        <v>1</v>
      </c>
      <c r="B9" s="148"/>
      <c r="C9" s="148"/>
      <c r="D9" s="148"/>
      <c r="E9" s="149"/>
      <c r="F9" s="80">
        <v>2</v>
      </c>
      <c r="G9" s="79">
        <v>3</v>
      </c>
      <c r="H9" s="79">
        <v>4</v>
      </c>
      <c r="I9" s="79" t="s">
        <v>217</v>
      </c>
      <c r="J9" s="79" t="s">
        <v>216</v>
      </c>
    </row>
    <row r="10" spans="1:11" s="71" customFormat="1" ht="15.6" x14ac:dyDescent="0.3">
      <c r="A10" s="167" t="s">
        <v>235</v>
      </c>
      <c r="B10" s="143"/>
      <c r="C10" s="143"/>
      <c r="D10" s="143"/>
      <c r="E10" s="168"/>
      <c r="F10" s="70">
        <f>SUM(F11:F12)</f>
        <v>393082.96</v>
      </c>
      <c r="G10" s="70">
        <f>SUM(G11:G12)</f>
        <v>936895</v>
      </c>
      <c r="H10" s="70">
        <f>SUM(H11:H12)</f>
        <v>564579.74</v>
      </c>
      <c r="I10" s="68">
        <f>H10/F10*100</f>
        <v>143.62864775415346</v>
      </c>
      <c r="J10" s="68">
        <f>H10/G10*100</f>
        <v>60.260727189279486</v>
      </c>
    </row>
    <row r="11" spans="1:11" s="71" customFormat="1" ht="15.6" x14ac:dyDescent="0.3">
      <c r="A11" s="163" t="s">
        <v>234</v>
      </c>
      <c r="B11" s="164"/>
      <c r="C11" s="164"/>
      <c r="D11" s="164"/>
      <c r="E11" s="169"/>
      <c r="F11" s="94">
        <v>393082.96</v>
      </c>
      <c r="G11" s="94">
        <v>936895</v>
      </c>
      <c r="H11" s="94">
        <v>564579.74</v>
      </c>
      <c r="I11" s="92">
        <f>H11/F11*100</f>
        <v>143.62864775415346</v>
      </c>
      <c r="J11" s="92">
        <f>H11/G11*100</f>
        <v>60.260727189279486</v>
      </c>
    </row>
    <row r="12" spans="1:11" s="71" customFormat="1" ht="15.6" x14ac:dyDescent="0.3">
      <c r="A12" s="171" t="s">
        <v>233</v>
      </c>
      <c r="B12" s="169"/>
      <c r="C12" s="169"/>
      <c r="D12" s="169"/>
      <c r="E12" s="169"/>
      <c r="F12" s="88"/>
      <c r="G12" s="88"/>
      <c r="H12" s="88"/>
      <c r="I12" s="93"/>
      <c r="J12" s="93"/>
    </row>
    <row r="13" spans="1:11" s="71" customFormat="1" ht="15.6" x14ac:dyDescent="0.3">
      <c r="A13" s="96" t="s">
        <v>232</v>
      </c>
      <c r="B13" s="95"/>
      <c r="C13" s="95"/>
      <c r="D13" s="95"/>
      <c r="E13" s="95"/>
      <c r="F13" s="70">
        <f>SUM(F14:F15)</f>
        <v>362065.58</v>
      </c>
      <c r="G13" s="70">
        <f>SUM(G14:G15)</f>
        <v>948895</v>
      </c>
      <c r="H13" s="70">
        <f>SUM(H14:H15)</f>
        <v>502480.60000000003</v>
      </c>
      <c r="I13" s="68">
        <f>H13/F13*100</f>
        <v>138.78165386502636</v>
      </c>
      <c r="J13" s="68">
        <f>H13/G13*100</f>
        <v>52.954288936078285</v>
      </c>
    </row>
    <row r="14" spans="1:11" s="71" customFormat="1" ht="15.6" x14ac:dyDescent="0.3">
      <c r="A14" s="173" t="s">
        <v>231</v>
      </c>
      <c r="B14" s="164"/>
      <c r="C14" s="164"/>
      <c r="D14" s="164"/>
      <c r="E14" s="164"/>
      <c r="F14" s="94">
        <v>353747.26</v>
      </c>
      <c r="G14" s="94">
        <v>936995</v>
      </c>
      <c r="H14" s="94">
        <v>499018.71</v>
      </c>
      <c r="I14" s="93">
        <f>H14/F14*100</f>
        <v>141.06645235923523</v>
      </c>
      <c r="J14" s="92">
        <f>H14/G14*100</f>
        <v>53.257350359393598</v>
      </c>
    </row>
    <row r="15" spans="1:11" s="71" customFormat="1" ht="15.6" x14ac:dyDescent="0.3">
      <c r="A15" s="171" t="s">
        <v>230</v>
      </c>
      <c r="B15" s="169"/>
      <c r="C15" s="169"/>
      <c r="D15" s="169"/>
      <c r="E15" s="169"/>
      <c r="F15" s="94">
        <v>8318.32</v>
      </c>
      <c r="G15" s="94">
        <v>11900</v>
      </c>
      <c r="H15" s="94">
        <v>3461.89</v>
      </c>
      <c r="I15" s="93">
        <f>H15/F15*100</f>
        <v>41.617658373325384</v>
      </c>
      <c r="J15" s="92">
        <f>H15/G15*100</f>
        <v>29.091512605042013</v>
      </c>
    </row>
    <row r="16" spans="1:11" s="71" customFormat="1" ht="15.6" x14ac:dyDescent="0.3">
      <c r="A16" s="142" t="s">
        <v>229</v>
      </c>
      <c r="B16" s="143"/>
      <c r="C16" s="143"/>
      <c r="D16" s="143"/>
      <c r="E16" s="143"/>
      <c r="F16" s="70">
        <f>F10-F13</f>
        <v>31017.380000000005</v>
      </c>
      <c r="G16" s="70">
        <f>G10-G13</f>
        <v>-12000</v>
      </c>
      <c r="H16" s="70">
        <f>H10-H13</f>
        <v>62099.139999999956</v>
      </c>
      <c r="I16" s="68">
        <f>H16/F16*100</f>
        <v>200.20756105125562</v>
      </c>
      <c r="J16" s="68" t="s">
        <v>211</v>
      </c>
    </row>
    <row r="17" spans="1:41" ht="15.6" x14ac:dyDescent="0.3">
      <c r="A17" s="91"/>
      <c r="B17" s="90"/>
      <c r="C17" s="90"/>
      <c r="D17" s="90"/>
      <c r="E17" s="90"/>
      <c r="F17" s="90"/>
      <c r="G17" s="90"/>
      <c r="H17" s="89"/>
      <c r="I17" s="89"/>
      <c r="J17" s="89"/>
    </row>
    <row r="18" spans="1:41" s="71" customFormat="1" ht="18" customHeight="1" x14ac:dyDescent="0.3">
      <c r="A18" s="172" t="s">
        <v>228</v>
      </c>
      <c r="B18" s="172"/>
      <c r="C18" s="172"/>
      <c r="D18" s="172"/>
      <c r="E18" s="172"/>
      <c r="F18" s="90"/>
      <c r="G18" s="90"/>
      <c r="H18" s="89"/>
      <c r="I18" s="89"/>
      <c r="J18" s="89"/>
    </row>
    <row r="19" spans="1:41" s="71" customFormat="1" ht="31.2" x14ac:dyDescent="0.3">
      <c r="A19" s="145" t="s">
        <v>221</v>
      </c>
      <c r="B19" s="146"/>
      <c r="C19" s="146"/>
      <c r="D19" s="146"/>
      <c r="E19" s="147"/>
      <c r="F19" s="82" t="s">
        <v>220</v>
      </c>
      <c r="G19" s="81" t="s">
        <v>241</v>
      </c>
      <c r="H19" s="82" t="s">
        <v>240</v>
      </c>
      <c r="I19" s="81" t="s">
        <v>219</v>
      </c>
      <c r="J19" s="81" t="s">
        <v>218</v>
      </c>
    </row>
    <row r="20" spans="1:41" s="78" customFormat="1" ht="12" x14ac:dyDescent="0.25">
      <c r="A20" s="148">
        <v>1</v>
      </c>
      <c r="B20" s="148"/>
      <c r="C20" s="148"/>
      <c r="D20" s="148"/>
      <c r="E20" s="149"/>
      <c r="F20" s="80">
        <v>2</v>
      </c>
      <c r="G20" s="79">
        <v>3</v>
      </c>
      <c r="H20" s="79">
        <v>4</v>
      </c>
      <c r="I20" s="79" t="s">
        <v>217</v>
      </c>
      <c r="J20" s="79" t="s">
        <v>216</v>
      </c>
    </row>
    <row r="21" spans="1:41" s="71" customFormat="1" ht="15.75" customHeight="1" x14ac:dyDescent="0.3">
      <c r="A21" s="163" t="s">
        <v>227</v>
      </c>
      <c r="B21" s="165"/>
      <c r="C21" s="165"/>
      <c r="D21" s="165"/>
      <c r="E21" s="166"/>
      <c r="F21" s="88"/>
      <c r="G21" s="88"/>
      <c r="H21" s="88"/>
      <c r="I21" s="87"/>
      <c r="J21" s="87"/>
    </row>
    <row r="22" spans="1:41" s="71" customFormat="1" ht="34.5" customHeight="1" x14ac:dyDescent="0.3">
      <c r="A22" s="163" t="s">
        <v>226</v>
      </c>
      <c r="B22" s="164"/>
      <c r="C22" s="164"/>
      <c r="D22" s="164"/>
      <c r="E22" s="164"/>
      <c r="F22" s="88"/>
      <c r="G22" s="88"/>
      <c r="H22" s="88"/>
      <c r="I22" s="87"/>
      <c r="J22" s="87"/>
    </row>
    <row r="23" spans="1:41" s="86" customFormat="1" ht="15" customHeight="1" x14ac:dyDescent="0.3">
      <c r="A23" s="160" t="s">
        <v>225</v>
      </c>
      <c r="B23" s="161"/>
      <c r="C23" s="161"/>
      <c r="D23" s="161"/>
      <c r="E23" s="162"/>
      <c r="F23" s="70"/>
      <c r="G23" s="70"/>
      <c r="H23" s="70"/>
      <c r="I23" s="69"/>
      <c r="J23" s="69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</row>
    <row r="24" spans="1:41" s="86" customFormat="1" ht="15" customHeight="1" x14ac:dyDescent="0.3">
      <c r="A24" s="160" t="s">
        <v>224</v>
      </c>
      <c r="B24" s="161"/>
      <c r="C24" s="161"/>
      <c r="D24" s="161"/>
      <c r="E24" s="162"/>
      <c r="F24" s="70"/>
      <c r="G24" s="70"/>
      <c r="H24" s="70"/>
      <c r="I24" s="69"/>
      <c r="J24" s="69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</row>
    <row r="25" spans="1:41" s="71" customFormat="1" ht="15.6" x14ac:dyDescent="0.3">
      <c r="A25" s="142" t="s">
        <v>223</v>
      </c>
      <c r="B25" s="143"/>
      <c r="C25" s="143"/>
      <c r="D25" s="143"/>
      <c r="E25" s="143"/>
      <c r="F25" s="70"/>
      <c r="G25" s="70"/>
      <c r="H25" s="70"/>
      <c r="I25" s="69"/>
      <c r="J25" s="69"/>
    </row>
    <row r="26" spans="1:41" ht="15.6" x14ac:dyDescent="0.3">
      <c r="A26" s="85"/>
      <c r="B26" s="84"/>
      <c r="C26" s="84"/>
      <c r="D26" s="84"/>
      <c r="E26" s="84"/>
      <c r="F26" s="83"/>
      <c r="G26" s="83"/>
      <c r="H26" s="83"/>
      <c r="I26" s="65"/>
      <c r="J26" s="65"/>
    </row>
    <row r="27" spans="1:41" s="71" customFormat="1" ht="15.6" x14ac:dyDescent="0.3">
      <c r="A27" s="144" t="s">
        <v>222</v>
      </c>
      <c r="B27" s="144"/>
      <c r="C27" s="144"/>
      <c r="D27" s="144"/>
      <c r="E27" s="144"/>
      <c r="F27" s="144"/>
      <c r="G27" s="144"/>
      <c r="H27" s="144"/>
      <c r="I27" s="144"/>
      <c r="J27" s="144"/>
    </row>
    <row r="28" spans="1:41" s="71" customFormat="1" ht="31.2" x14ac:dyDescent="0.3">
      <c r="A28" s="145" t="s">
        <v>221</v>
      </c>
      <c r="B28" s="146"/>
      <c r="C28" s="146"/>
      <c r="D28" s="146"/>
      <c r="E28" s="147"/>
      <c r="F28" s="82" t="s">
        <v>220</v>
      </c>
      <c r="G28" s="81" t="s">
        <v>241</v>
      </c>
      <c r="H28" s="82" t="s">
        <v>240</v>
      </c>
      <c r="I28" s="81" t="s">
        <v>219</v>
      </c>
      <c r="J28" s="81" t="s">
        <v>218</v>
      </c>
    </row>
    <row r="29" spans="1:41" s="78" customFormat="1" ht="12" x14ac:dyDescent="0.25">
      <c r="A29" s="148">
        <v>1</v>
      </c>
      <c r="B29" s="148"/>
      <c r="C29" s="148"/>
      <c r="D29" s="148"/>
      <c r="E29" s="149"/>
      <c r="F29" s="80">
        <v>2</v>
      </c>
      <c r="G29" s="79">
        <v>3</v>
      </c>
      <c r="H29" s="79">
        <v>4</v>
      </c>
      <c r="I29" s="79" t="s">
        <v>217</v>
      </c>
      <c r="J29" s="79" t="s">
        <v>216</v>
      </c>
    </row>
    <row r="30" spans="1:41" s="71" customFormat="1" ht="34.049999999999997" customHeight="1" x14ac:dyDescent="0.3">
      <c r="A30" s="150" t="s">
        <v>215</v>
      </c>
      <c r="B30" s="151"/>
      <c r="C30" s="151"/>
      <c r="D30" s="151"/>
      <c r="E30" s="152"/>
      <c r="F30" s="77">
        <v>53441.599999999999</v>
      </c>
      <c r="G30" s="77">
        <v>12000</v>
      </c>
      <c r="H30" s="77">
        <v>-12168.05</v>
      </c>
      <c r="I30" s="76">
        <f>H30/F30*100</f>
        <v>-22.768872937935988</v>
      </c>
      <c r="J30" s="75">
        <f>H30/G30*100</f>
        <v>-101.40041666666666</v>
      </c>
    </row>
    <row r="31" spans="1:41" s="71" customFormat="1" ht="35.549999999999997" customHeight="1" x14ac:dyDescent="0.3">
      <c r="A31" s="153" t="s">
        <v>214</v>
      </c>
      <c r="B31" s="154"/>
      <c r="C31" s="154"/>
      <c r="D31" s="154"/>
      <c r="E31" s="155"/>
      <c r="F31" s="100">
        <v>25642.91</v>
      </c>
      <c r="G31" s="100">
        <v>12000</v>
      </c>
      <c r="H31" s="100">
        <v>10830.4</v>
      </c>
      <c r="I31" s="76">
        <f>H31/F31*100</f>
        <v>42.235456116330013</v>
      </c>
      <c r="J31" s="75">
        <f>H31/G31*100</f>
        <v>90.25333333333333</v>
      </c>
    </row>
    <row r="32" spans="1:41" s="71" customFormat="1" ht="34.5" customHeight="1" x14ac:dyDescent="0.3">
      <c r="A32" s="153" t="s">
        <v>213</v>
      </c>
      <c r="B32" s="154"/>
      <c r="C32" s="154"/>
      <c r="D32" s="154"/>
      <c r="E32" s="155"/>
      <c r="F32" s="74" t="s">
        <v>211</v>
      </c>
      <c r="G32" s="105" t="s">
        <v>211</v>
      </c>
      <c r="H32" s="101">
        <v>11700</v>
      </c>
      <c r="I32" s="73" t="s">
        <v>211</v>
      </c>
      <c r="J32" s="72" t="s">
        <v>211</v>
      </c>
    </row>
    <row r="33" spans="1:11" ht="15.6" x14ac:dyDescent="0.3">
      <c r="A33" s="176" t="s">
        <v>212</v>
      </c>
      <c r="B33" s="177"/>
      <c r="C33" s="177"/>
      <c r="D33" s="177"/>
      <c r="E33" s="178"/>
      <c r="F33" s="70">
        <f>F31</f>
        <v>25642.91</v>
      </c>
      <c r="G33" s="70">
        <f>G31</f>
        <v>12000</v>
      </c>
      <c r="H33" s="70">
        <f>H31</f>
        <v>10830.4</v>
      </c>
      <c r="I33" s="69" t="s">
        <v>211</v>
      </c>
      <c r="J33" s="68">
        <f>H33/G33*100</f>
        <v>90.25333333333333</v>
      </c>
    </row>
    <row r="34" spans="1:11" ht="15.6" x14ac:dyDescent="0.3">
      <c r="A34" s="67"/>
      <c r="B34" s="66"/>
      <c r="C34" s="66"/>
      <c r="D34" s="66"/>
      <c r="E34" s="66"/>
      <c r="F34" s="65"/>
      <c r="G34" s="65"/>
      <c r="H34" s="65"/>
      <c r="I34" s="65"/>
      <c r="J34" s="65"/>
    </row>
    <row r="35" spans="1:11" ht="15.6" x14ac:dyDescent="0.3">
      <c r="A35" s="67"/>
      <c r="B35" s="66"/>
      <c r="C35" s="66"/>
      <c r="D35" s="66"/>
      <c r="E35" s="66"/>
      <c r="F35" s="65"/>
      <c r="G35" s="65"/>
      <c r="H35" s="65"/>
      <c r="I35" s="65"/>
      <c r="J35" s="65"/>
    </row>
    <row r="36" spans="1:11" ht="15" customHeight="1" x14ac:dyDescent="0.3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</row>
    <row r="37" spans="1:11" ht="15" customHeight="1" x14ac:dyDescent="0.3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</row>
    <row r="38" spans="1:11" ht="36.75" customHeight="1" x14ac:dyDescent="0.3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</row>
    <row r="39" spans="1:11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</row>
    <row r="40" spans="1:11" ht="15" customHeight="1" x14ac:dyDescent="0.3">
      <c r="A40" s="141"/>
      <c r="B40" s="141"/>
      <c r="C40" s="141"/>
      <c r="D40" s="141"/>
      <c r="E40" s="141"/>
      <c r="F40" s="141"/>
      <c r="G40" s="141"/>
      <c r="H40" s="141"/>
      <c r="I40" s="141"/>
      <c r="J40" s="141"/>
      <c r="K40" s="141"/>
    </row>
    <row r="41" spans="1:11" x14ac:dyDescent="0.3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</row>
  </sheetData>
  <mergeCells count="33">
    <mergeCell ref="A14:E14"/>
    <mergeCell ref="A15:E15"/>
    <mergeCell ref="A36:K36"/>
    <mergeCell ref="A37:K38"/>
    <mergeCell ref="A9:E9"/>
    <mergeCell ref="A32:E32"/>
    <mergeCell ref="A33:E33"/>
    <mergeCell ref="A1:J1"/>
    <mergeCell ref="A3:J3"/>
    <mergeCell ref="A4:C4"/>
    <mergeCell ref="A24:E24"/>
    <mergeCell ref="A19:E19"/>
    <mergeCell ref="A20:E20"/>
    <mergeCell ref="A22:E22"/>
    <mergeCell ref="A23:E23"/>
    <mergeCell ref="A21:E21"/>
    <mergeCell ref="A10:E10"/>
    <mergeCell ref="A11:E11"/>
    <mergeCell ref="A7:E7"/>
    <mergeCell ref="A8:E8"/>
    <mergeCell ref="A12:E12"/>
    <mergeCell ref="A18:E18"/>
    <mergeCell ref="A5:K5"/>
    <mergeCell ref="A40:K41"/>
    <mergeCell ref="A16:E16"/>
    <mergeCell ref="A25:E25"/>
    <mergeCell ref="A27:J27"/>
    <mergeCell ref="A28:E28"/>
    <mergeCell ref="A29:E29"/>
    <mergeCell ref="A30:E30"/>
    <mergeCell ref="A31:E31"/>
    <mergeCell ref="A39:E39"/>
    <mergeCell ref="F39:J3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workbookViewId="0">
      <selection activeCell="A11" sqref="A11"/>
    </sheetView>
  </sheetViews>
  <sheetFormatPr defaultRowHeight="14.4" x14ac:dyDescent="0.3"/>
  <cols>
    <col min="1" max="1" width="12.88671875" style="50" bestFit="1" customWidth="1" collapsed="1"/>
    <col min="2" max="2" width="99.88671875" style="50" bestFit="1" customWidth="1" collapsed="1"/>
    <col min="3" max="3" width="15.88671875" style="50" bestFit="1" customWidth="1" collapsed="1"/>
    <col min="4" max="4" width="12.6640625" style="50" bestFit="1" customWidth="1" collapsed="1"/>
    <col min="5" max="5" width="10.77734375" style="50" bestFit="1" customWidth="1" collapsed="1"/>
    <col min="6" max="7" width="8.77734375" style="50" customWidth="1" collapsed="1"/>
    <col min="8" max="16384" width="8.88671875" style="50"/>
  </cols>
  <sheetData>
    <row r="1" spans="1:8" x14ac:dyDescent="0.3">
      <c r="A1" s="53"/>
    </row>
    <row r="2" spans="1:8" ht="15.6" x14ac:dyDescent="0.3">
      <c r="A2" s="179" t="s">
        <v>209</v>
      </c>
      <c r="B2" s="179"/>
      <c r="C2" s="179"/>
      <c r="D2" s="179"/>
      <c r="E2" s="179"/>
      <c r="F2" s="179"/>
      <c r="G2" s="179"/>
    </row>
    <row r="3" spans="1:8" ht="15.6" x14ac:dyDescent="0.3">
      <c r="A3" s="103"/>
      <c r="B3" s="103"/>
      <c r="C3" s="103"/>
      <c r="D3" s="103"/>
      <c r="E3" s="103"/>
      <c r="F3" s="103"/>
      <c r="G3" s="103"/>
    </row>
    <row r="4" spans="1:8" ht="15.6" x14ac:dyDescent="0.3">
      <c r="A4" s="179" t="s">
        <v>210</v>
      </c>
      <c r="B4" s="179"/>
      <c r="C4" s="179"/>
      <c r="D4" s="179"/>
      <c r="E4" s="179"/>
      <c r="F4" s="179"/>
      <c r="G4" s="179"/>
    </row>
    <row r="5" spans="1:8" x14ac:dyDescent="0.3">
      <c r="A5" s="54" t="s">
        <v>207</v>
      </c>
    </row>
    <row r="6" spans="1:8" x14ac:dyDescent="0.3">
      <c r="A6" s="52"/>
      <c r="B6" s="51"/>
      <c r="C6" s="51"/>
      <c r="D6" s="51"/>
      <c r="E6" s="51"/>
      <c r="F6" s="51"/>
      <c r="G6" s="51"/>
      <c r="H6" s="51"/>
    </row>
    <row r="7" spans="1:8" ht="28.8" x14ac:dyDescent="0.3">
      <c r="A7" s="182" t="s">
        <v>24</v>
      </c>
      <c r="B7" s="183"/>
      <c r="C7" s="31" t="s">
        <v>126</v>
      </c>
      <c r="D7" s="31" t="s">
        <v>25</v>
      </c>
      <c r="E7" s="31" t="s">
        <v>125</v>
      </c>
      <c r="F7" s="32" t="s">
        <v>124</v>
      </c>
      <c r="G7" s="32" t="s">
        <v>124</v>
      </c>
      <c r="H7" s="51"/>
    </row>
    <row r="8" spans="1:8" x14ac:dyDescent="0.3">
      <c r="A8" s="184" t="s">
        <v>123</v>
      </c>
      <c r="B8" s="185"/>
      <c r="C8" s="33" t="s">
        <v>122</v>
      </c>
      <c r="D8" s="33" t="s">
        <v>121</v>
      </c>
      <c r="E8" s="34" t="s">
        <v>120</v>
      </c>
      <c r="F8" s="34" t="s">
        <v>141</v>
      </c>
      <c r="G8" s="34" t="s">
        <v>142</v>
      </c>
      <c r="H8" s="51"/>
    </row>
    <row r="9" spans="1:8" x14ac:dyDescent="0.3">
      <c r="A9" s="180" t="s">
        <v>265</v>
      </c>
      <c r="B9" s="181"/>
      <c r="C9" s="59">
        <v>393082.96</v>
      </c>
      <c r="D9" s="59">
        <v>936895</v>
      </c>
      <c r="E9" s="59">
        <v>564579.74</v>
      </c>
      <c r="F9" s="59">
        <v>143.63</v>
      </c>
      <c r="G9" s="60">
        <f t="shared" ref="G9" si="0">E9/D9*100</f>
        <v>60.260727189279486</v>
      </c>
      <c r="H9" s="51"/>
    </row>
    <row r="10" spans="1:8" s="57" customFormat="1" x14ac:dyDescent="0.3">
      <c r="A10" s="58" t="s">
        <v>175</v>
      </c>
      <c r="B10" s="58" t="s">
        <v>174</v>
      </c>
      <c r="C10" s="59">
        <v>393082.96</v>
      </c>
      <c r="D10" s="59">
        <v>936895</v>
      </c>
      <c r="E10" s="59">
        <v>564579.74</v>
      </c>
      <c r="F10" s="59">
        <v>143.63</v>
      </c>
      <c r="G10" s="60">
        <f t="shared" ref="G10:G22" si="1">E10/D10*100</f>
        <v>60.260727189279486</v>
      </c>
      <c r="H10" s="56"/>
    </row>
    <row r="11" spans="1:8" s="57" customFormat="1" x14ac:dyDescent="0.3">
      <c r="A11" s="58" t="s">
        <v>173</v>
      </c>
      <c r="B11" s="58" t="s">
        <v>172</v>
      </c>
      <c r="C11" s="59">
        <v>70012.38</v>
      </c>
      <c r="D11" s="59">
        <v>75000</v>
      </c>
      <c r="E11" s="59">
        <v>73960</v>
      </c>
      <c r="F11" s="59">
        <v>105.64</v>
      </c>
      <c r="G11" s="60">
        <f t="shared" si="1"/>
        <v>98.61333333333333</v>
      </c>
      <c r="H11" s="56"/>
    </row>
    <row r="12" spans="1:8" x14ac:dyDescent="0.3">
      <c r="A12" s="61" t="s">
        <v>171</v>
      </c>
      <c r="B12" s="61" t="s">
        <v>170</v>
      </c>
      <c r="C12" s="62">
        <v>70012.38</v>
      </c>
      <c r="D12" s="62"/>
      <c r="E12" s="62">
        <v>73960</v>
      </c>
      <c r="F12" s="62">
        <v>105.64</v>
      </c>
      <c r="G12" s="63"/>
      <c r="H12" s="51"/>
    </row>
    <row r="13" spans="1:8" x14ac:dyDescent="0.3">
      <c r="A13" s="61" t="s">
        <v>169</v>
      </c>
      <c r="B13" s="61" t="s">
        <v>168</v>
      </c>
      <c r="C13" s="62">
        <v>70012.38</v>
      </c>
      <c r="D13" s="62"/>
      <c r="E13" s="62">
        <v>73960</v>
      </c>
      <c r="F13" s="62">
        <v>105.64</v>
      </c>
      <c r="G13" s="63"/>
      <c r="H13" s="51"/>
    </row>
    <row r="14" spans="1:8" s="57" customFormat="1" x14ac:dyDescent="0.3">
      <c r="A14" s="58" t="s">
        <v>167</v>
      </c>
      <c r="B14" s="58" t="s">
        <v>166</v>
      </c>
      <c r="C14" s="59">
        <v>51231.6</v>
      </c>
      <c r="D14" s="59">
        <v>57500</v>
      </c>
      <c r="E14" s="59">
        <v>99426.5</v>
      </c>
      <c r="F14" s="59">
        <v>194.07</v>
      </c>
      <c r="G14" s="60">
        <f t="shared" si="1"/>
        <v>172.91565217391306</v>
      </c>
      <c r="H14" s="56"/>
    </row>
    <row r="15" spans="1:8" x14ac:dyDescent="0.3">
      <c r="A15" s="61" t="s">
        <v>165</v>
      </c>
      <c r="B15" s="61" t="s">
        <v>164</v>
      </c>
      <c r="C15" s="62">
        <v>51231.6</v>
      </c>
      <c r="D15" s="62"/>
      <c r="E15" s="62">
        <v>99426.5</v>
      </c>
      <c r="F15" s="62">
        <v>194.07</v>
      </c>
      <c r="G15" s="63"/>
      <c r="H15" s="51"/>
    </row>
    <row r="16" spans="1:8" x14ac:dyDescent="0.3">
      <c r="A16" s="61" t="s">
        <v>163</v>
      </c>
      <c r="B16" s="61" t="s">
        <v>162</v>
      </c>
      <c r="C16" s="62">
        <v>51231.6</v>
      </c>
      <c r="D16" s="62"/>
      <c r="E16" s="62">
        <v>99426.5</v>
      </c>
      <c r="F16" s="62">
        <v>194.07</v>
      </c>
      <c r="G16" s="63"/>
      <c r="H16" s="51"/>
    </row>
    <row r="17" spans="1:8" s="57" customFormat="1" x14ac:dyDescent="0.3">
      <c r="A17" s="58" t="s">
        <v>161</v>
      </c>
      <c r="B17" s="58" t="s">
        <v>160</v>
      </c>
      <c r="C17" s="59">
        <v>9888</v>
      </c>
      <c r="D17" s="59">
        <v>16000</v>
      </c>
      <c r="E17" s="59">
        <v>12692</v>
      </c>
      <c r="F17" s="59">
        <v>128.36000000000001</v>
      </c>
      <c r="G17" s="60">
        <f t="shared" si="1"/>
        <v>79.325000000000003</v>
      </c>
      <c r="H17" s="56"/>
    </row>
    <row r="18" spans="1:8" x14ac:dyDescent="0.3">
      <c r="A18" s="61" t="s">
        <v>159</v>
      </c>
      <c r="B18" s="61" t="s">
        <v>158</v>
      </c>
      <c r="C18" s="62">
        <v>4185</v>
      </c>
      <c r="D18" s="62"/>
      <c r="E18" s="62">
        <v>7025</v>
      </c>
      <c r="F18" s="62">
        <v>167.86</v>
      </c>
      <c r="G18" s="63"/>
      <c r="H18" s="51"/>
    </row>
    <row r="19" spans="1:8" x14ac:dyDescent="0.3">
      <c r="A19" s="61" t="s">
        <v>157</v>
      </c>
      <c r="B19" s="61" t="s">
        <v>156</v>
      </c>
      <c r="C19" s="62">
        <v>4185</v>
      </c>
      <c r="D19" s="62"/>
      <c r="E19" s="62">
        <v>7025</v>
      </c>
      <c r="F19" s="62">
        <v>167.86</v>
      </c>
      <c r="G19" s="63"/>
      <c r="H19" s="51"/>
    </row>
    <row r="20" spans="1:8" x14ac:dyDescent="0.3">
      <c r="A20" s="61" t="s">
        <v>155</v>
      </c>
      <c r="B20" s="61" t="s">
        <v>154</v>
      </c>
      <c r="C20" s="62">
        <v>5703</v>
      </c>
      <c r="D20" s="62"/>
      <c r="E20" s="62">
        <v>5667</v>
      </c>
      <c r="F20" s="62">
        <v>99.37</v>
      </c>
      <c r="G20" s="63"/>
      <c r="H20" s="51"/>
    </row>
    <row r="21" spans="1:8" x14ac:dyDescent="0.3">
      <c r="A21" s="61" t="s">
        <v>153</v>
      </c>
      <c r="B21" s="61" t="s">
        <v>152</v>
      </c>
      <c r="C21" s="62">
        <v>5703</v>
      </c>
      <c r="D21" s="62"/>
      <c r="E21" s="62">
        <v>5667</v>
      </c>
      <c r="F21" s="62">
        <v>99.37</v>
      </c>
      <c r="G21" s="63"/>
      <c r="H21" s="51"/>
    </row>
    <row r="22" spans="1:8" s="57" customFormat="1" x14ac:dyDescent="0.3">
      <c r="A22" s="58" t="s">
        <v>151</v>
      </c>
      <c r="B22" s="58" t="s">
        <v>150</v>
      </c>
      <c r="C22" s="59">
        <v>261950.98</v>
      </c>
      <c r="D22" s="59">
        <v>788395</v>
      </c>
      <c r="E22" s="59">
        <v>378501.24</v>
      </c>
      <c r="F22" s="59">
        <v>144.49</v>
      </c>
      <c r="G22" s="60">
        <f t="shared" si="1"/>
        <v>48.009086815619071</v>
      </c>
      <c r="H22" s="56"/>
    </row>
    <row r="23" spans="1:8" x14ac:dyDescent="0.3">
      <c r="A23" s="61" t="s">
        <v>149</v>
      </c>
      <c r="B23" s="61" t="s">
        <v>148</v>
      </c>
      <c r="C23" s="62">
        <v>261950.98</v>
      </c>
      <c r="D23" s="62"/>
      <c r="E23" s="62">
        <v>378501.24</v>
      </c>
      <c r="F23" s="62">
        <v>144.49</v>
      </c>
      <c r="G23" s="63"/>
      <c r="H23" s="51"/>
    </row>
    <row r="24" spans="1:8" x14ac:dyDescent="0.3">
      <c r="A24" s="61" t="s">
        <v>147</v>
      </c>
      <c r="B24" s="61" t="s">
        <v>146</v>
      </c>
      <c r="C24" s="62">
        <v>261745.57</v>
      </c>
      <c r="D24" s="62"/>
      <c r="E24" s="62">
        <v>377770.77</v>
      </c>
      <c r="F24" s="62">
        <v>144.33000000000001</v>
      </c>
      <c r="G24" s="63"/>
      <c r="H24" s="51"/>
    </row>
    <row r="25" spans="1:8" x14ac:dyDescent="0.3">
      <c r="A25" s="61" t="s">
        <v>145</v>
      </c>
      <c r="B25" s="61" t="s">
        <v>144</v>
      </c>
      <c r="C25" s="62">
        <v>205.41</v>
      </c>
      <c r="D25" s="62"/>
      <c r="E25" s="62">
        <v>730.47</v>
      </c>
      <c r="F25" s="62">
        <v>355.62</v>
      </c>
      <c r="G25" s="63"/>
      <c r="H25" s="51"/>
    </row>
    <row r="26" spans="1:8" x14ac:dyDescent="0.3">
      <c r="A26" s="129"/>
      <c r="B26" s="129"/>
      <c r="C26" s="130"/>
      <c r="D26" s="130"/>
      <c r="E26" s="130"/>
      <c r="F26" s="130"/>
      <c r="G26" s="131"/>
      <c r="H26" s="51"/>
    </row>
    <row r="27" spans="1:8" x14ac:dyDescent="0.3">
      <c r="A27" s="132"/>
      <c r="B27" s="132"/>
      <c r="C27" s="132"/>
      <c r="D27" s="132"/>
      <c r="E27" s="132"/>
      <c r="F27" s="132"/>
      <c r="G27" s="132"/>
      <c r="H27" s="51"/>
    </row>
    <row r="28" spans="1:8" s="57" customFormat="1" x14ac:dyDescent="0.3">
      <c r="A28" s="51"/>
      <c r="B28" s="51"/>
      <c r="C28" s="51"/>
      <c r="D28" s="51"/>
      <c r="E28" s="51"/>
      <c r="F28" s="51"/>
      <c r="G28" s="51"/>
    </row>
    <row r="29" spans="1:8" x14ac:dyDescent="0.3">
      <c r="A29" s="55" t="s">
        <v>208</v>
      </c>
      <c r="B29" s="51"/>
      <c r="C29" s="51"/>
      <c r="D29" s="51"/>
      <c r="E29" s="51"/>
      <c r="F29" s="51"/>
      <c r="G29" s="51"/>
    </row>
    <row r="31" spans="1:8" ht="28.8" x14ac:dyDescent="0.3">
      <c r="A31" s="186" t="s">
        <v>24</v>
      </c>
      <c r="B31" s="187"/>
      <c r="C31" s="38" t="s">
        <v>126</v>
      </c>
      <c r="D31" s="38" t="s">
        <v>25</v>
      </c>
      <c r="E31" s="38" t="s">
        <v>125</v>
      </c>
      <c r="F31" s="32" t="s">
        <v>124</v>
      </c>
      <c r="G31" s="32" t="s">
        <v>124</v>
      </c>
    </row>
    <row r="32" spans="1:8" x14ac:dyDescent="0.3">
      <c r="A32" s="184" t="s">
        <v>123</v>
      </c>
      <c r="B32" s="185"/>
      <c r="C32" s="33" t="s">
        <v>122</v>
      </c>
      <c r="D32" s="33" t="s">
        <v>121</v>
      </c>
      <c r="E32" s="34" t="s">
        <v>120</v>
      </c>
      <c r="F32" s="34" t="s">
        <v>141</v>
      </c>
      <c r="G32" s="34" t="s">
        <v>142</v>
      </c>
    </row>
    <row r="33" spans="1:7" x14ac:dyDescent="0.3">
      <c r="A33" s="180" t="s">
        <v>119</v>
      </c>
      <c r="B33" s="181"/>
      <c r="C33" s="138">
        <f>C34+C77</f>
        <v>362065.58</v>
      </c>
      <c r="D33" s="138">
        <f t="shared" ref="D33:E33" si="2">D34+D77</f>
        <v>948895</v>
      </c>
      <c r="E33" s="138">
        <f t="shared" si="2"/>
        <v>502480.60000000003</v>
      </c>
      <c r="F33" s="46">
        <f>E33/C33*100</f>
        <v>138.78165386502636</v>
      </c>
      <c r="G33" s="139">
        <f>E33/D33*100</f>
        <v>52.954288936078285</v>
      </c>
    </row>
    <row r="34" spans="1:7" x14ac:dyDescent="0.3">
      <c r="A34" s="44" t="s">
        <v>206</v>
      </c>
      <c r="B34" s="44" t="s">
        <v>205</v>
      </c>
      <c r="C34" s="45">
        <v>353747.26</v>
      </c>
      <c r="D34" s="45">
        <v>936995</v>
      </c>
      <c r="E34" s="45">
        <v>499018.71</v>
      </c>
      <c r="F34" s="45">
        <v>141.07</v>
      </c>
      <c r="G34" s="46">
        <f>E34/D34*100</f>
        <v>53.257350359393598</v>
      </c>
    </row>
    <row r="35" spans="1:7" x14ac:dyDescent="0.3">
      <c r="A35" s="44" t="s">
        <v>8</v>
      </c>
      <c r="B35" s="44" t="s">
        <v>32</v>
      </c>
      <c r="C35" s="45">
        <v>180318.84</v>
      </c>
      <c r="D35" s="45">
        <v>612955</v>
      </c>
      <c r="E35" s="45">
        <v>269316.8</v>
      </c>
      <c r="F35" s="45">
        <v>149.36000000000001</v>
      </c>
      <c r="G35" s="46">
        <f t="shared" ref="G35:G43" si="3">E35/D35*100</f>
        <v>43.937450546940639</v>
      </c>
    </row>
    <row r="36" spans="1:7" x14ac:dyDescent="0.3">
      <c r="A36" s="47" t="s">
        <v>204</v>
      </c>
      <c r="B36" s="47" t="s">
        <v>203</v>
      </c>
      <c r="C36" s="48">
        <v>147241.57999999999</v>
      </c>
      <c r="D36" s="48"/>
      <c r="E36" s="48">
        <v>223696.46</v>
      </c>
      <c r="F36" s="48">
        <v>151.91999999999999</v>
      </c>
      <c r="G36" s="46"/>
    </row>
    <row r="37" spans="1:7" s="57" customFormat="1" x14ac:dyDescent="0.3">
      <c r="A37" s="47" t="s">
        <v>33</v>
      </c>
      <c r="B37" s="47" t="s">
        <v>34</v>
      </c>
      <c r="C37" s="48">
        <v>146114.38</v>
      </c>
      <c r="D37" s="48"/>
      <c r="E37" s="48">
        <v>223696.46</v>
      </c>
      <c r="F37" s="48">
        <v>153.1</v>
      </c>
      <c r="G37" s="46"/>
    </row>
    <row r="38" spans="1:7" x14ac:dyDescent="0.3">
      <c r="A38" s="47" t="s">
        <v>202</v>
      </c>
      <c r="B38" s="47" t="s">
        <v>201</v>
      </c>
      <c r="C38" s="48">
        <v>1127.2</v>
      </c>
      <c r="D38" s="48"/>
      <c r="E38" s="48"/>
      <c r="F38" s="48"/>
      <c r="G38" s="46"/>
    </row>
    <row r="39" spans="1:7" x14ac:dyDescent="0.3">
      <c r="A39" s="47" t="s">
        <v>200</v>
      </c>
      <c r="B39" s="47" t="s">
        <v>36</v>
      </c>
      <c r="C39" s="48">
        <v>12037.72</v>
      </c>
      <c r="D39" s="48"/>
      <c r="E39" s="48">
        <v>12872.84</v>
      </c>
      <c r="F39" s="48">
        <v>106.94</v>
      </c>
      <c r="G39" s="46"/>
    </row>
    <row r="40" spans="1:7" x14ac:dyDescent="0.3">
      <c r="A40" s="47" t="s">
        <v>35</v>
      </c>
      <c r="B40" s="47" t="s">
        <v>36</v>
      </c>
      <c r="C40" s="48">
        <v>12037.72</v>
      </c>
      <c r="D40" s="48"/>
      <c r="E40" s="48">
        <v>12872.84</v>
      </c>
      <c r="F40" s="48">
        <v>106.94</v>
      </c>
      <c r="G40" s="46"/>
    </row>
    <row r="41" spans="1:7" x14ac:dyDescent="0.3">
      <c r="A41" s="47" t="s">
        <v>199</v>
      </c>
      <c r="B41" s="47" t="s">
        <v>198</v>
      </c>
      <c r="C41" s="48">
        <v>21039.54</v>
      </c>
      <c r="D41" s="48"/>
      <c r="E41" s="48">
        <v>32747.5</v>
      </c>
      <c r="F41" s="48">
        <v>155.65</v>
      </c>
      <c r="G41" s="46"/>
    </row>
    <row r="42" spans="1:7" x14ac:dyDescent="0.3">
      <c r="A42" s="47" t="s">
        <v>37</v>
      </c>
      <c r="B42" s="47" t="s">
        <v>38</v>
      </c>
      <c r="C42" s="48">
        <v>21039.54</v>
      </c>
      <c r="D42" s="48"/>
      <c r="E42" s="48">
        <v>32747.5</v>
      </c>
      <c r="F42" s="48">
        <v>155.65</v>
      </c>
      <c r="G42" s="46"/>
    </row>
    <row r="43" spans="1:7" x14ac:dyDescent="0.3">
      <c r="A43" s="44" t="s">
        <v>40</v>
      </c>
      <c r="B43" s="44" t="s">
        <v>41</v>
      </c>
      <c r="C43" s="45">
        <v>173053.58</v>
      </c>
      <c r="D43" s="45">
        <v>322450</v>
      </c>
      <c r="E43" s="45">
        <v>229246.33</v>
      </c>
      <c r="F43" s="45">
        <v>132.47</v>
      </c>
      <c r="G43" s="46">
        <f t="shared" si="3"/>
        <v>71.095155838114437</v>
      </c>
    </row>
    <row r="44" spans="1:7" x14ac:dyDescent="0.3">
      <c r="A44" s="47" t="s">
        <v>197</v>
      </c>
      <c r="B44" s="47" t="s">
        <v>196</v>
      </c>
      <c r="C44" s="48">
        <v>11978.32</v>
      </c>
      <c r="D44" s="48"/>
      <c r="E44" s="48">
        <v>8471.64</v>
      </c>
      <c r="F44" s="48">
        <v>70.72</v>
      </c>
      <c r="G44" s="48"/>
    </row>
    <row r="45" spans="1:7" x14ac:dyDescent="0.3">
      <c r="A45" s="47" t="s">
        <v>80</v>
      </c>
      <c r="B45" s="47" t="s">
        <v>81</v>
      </c>
      <c r="C45" s="48">
        <v>6440.67</v>
      </c>
      <c r="D45" s="48"/>
      <c r="E45" s="48">
        <v>1383.24</v>
      </c>
      <c r="F45" s="48">
        <v>21.48</v>
      </c>
      <c r="G45" s="48"/>
    </row>
    <row r="46" spans="1:7" x14ac:dyDescent="0.3">
      <c r="A46" s="47" t="s">
        <v>42</v>
      </c>
      <c r="B46" s="47" t="s">
        <v>43</v>
      </c>
      <c r="C46" s="48">
        <v>4522.6499999999996</v>
      </c>
      <c r="D46" s="48"/>
      <c r="E46" s="48">
        <v>5640</v>
      </c>
      <c r="F46" s="48">
        <v>124.71</v>
      </c>
      <c r="G46" s="48"/>
    </row>
    <row r="47" spans="1:7" x14ac:dyDescent="0.3">
      <c r="A47" s="47" t="s">
        <v>44</v>
      </c>
      <c r="B47" s="47" t="s">
        <v>45</v>
      </c>
      <c r="C47" s="48">
        <v>955</v>
      </c>
      <c r="D47" s="48"/>
      <c r="E47" s="48">
        <v>1159.9000000000001</v>
      </c>
      <c r="F47" s="48">
        <v>121.46</v>
      </c>
      <c r="G47" s="48"/>
    </row>
    <row r="48" spans="1:7" x14ac:dyDescent="0.3">
      <c r="A48" s="47" t="s">
        <v>82</v>
      </c>
      <c r="B48" s="47" t="s">
        <v>83</v>
      </c>
      <c r="C48" s="48">
        <v>60</v>
      </c>
      <c r="D48" s="48"/>
      <c r="E48" s="48">
        <v>288.5</v>
      </c>
      <c r="F48" s="48">
        <v>480.83</v>
      </c>
      <c r="G48" s="48"/>
    </row>
    <row r="49" spans="1:7" x14ac:dyDescent="0.3">
      <c r="A49" s="47" t="s">
        <v>195</v>
      </c>
      <c r="B49" s="47" t="s">
        <v>194</v>
      </c>
      <c r="C49" s="48">
        <v>17818.310000000001</v>
      </c>
      <c r="D49" s="48"/>
      <c r="E49" s="48">
        <v>24993.8</v>
      </c>
      <c r="F49" s="48">
        <v>140.27000000000001</v>
      </c>
      <c r="G49" s="48"/>
    </row>
    <row r="50" spans="1:7" x14ac:dyDescent="0.3">
      <c r="A50" s="47" t="s">
        <v>46</v>
      </c>
      <c r="B50" s="47" t="s">
        <v>47</v>
      </c>
      <c r="C50" s="48">
        <v>8486.2900000000009</v>
      </c>
      <c r="D50" s="48"/>
      <c r="E50" s="48">
        <v>10602.49</v>
      </c>
      <c r="F50" s="48">
        <v>124.94</v>
      </c>
      <c r="G50" s="48"/>
    </row>
    <row r="51" spans="1:7" x14ac:dyDescent="0.3">
      <c r="A51" s="47" t="s">
        <v>48</v>
      </c>
      <c r="B51" s="47" t="s">
        <v>49</v>
      </c>
      <c r="C51" s="48">
        <v>7170.83</v>
      </c>
      <c r="D51" s="48"/>
      <c r="E51" s="48">
        <v>8998.44</v>
      </c>
      <c r="F51" s="48">
        <v>125.49</v>
      </c>
      <c r="G51" s="48"/>
    </row>
    <row r="52" spans="1:7" x14ac:dyDescent="0.3">
      <c r="A52" s="47" t="s">
        <v>50</v>
      </c>
      <c r="B52" s="47" t="s">
        <v>51</v>
      </c>
      <c r="C52" s="48">
        <v>92.04</v>
      </c>
      <c r="D52" s="48"/>
      <c r="E52" s="48">
        <v>2711.36</v>
      </c>
      <c r="F52" s="48">
        <v>999.99</v>
      </c>
      <c r="G52" s="48"/>
    </row>
    <row r="53" spans="1:7" x14ac:dyDescent="0.3">
      <c r="A53" s="47" t="s">
        <v>52</v>
      </c>
      <c r="B53" s="47" t="s">
        <v>53</v>
      </c>
      <c r="C53" s="48">
        <v>2069.15</v>
      </c>
      <c r="D53" s="48"/>
      <c r="E53" s="48">
        <v>2681.51</v>
      </c>
      <c r="F53" s="48">
        <v>129.59</v>
      </c>
      <c r="G53" s="48"/>
    </row>
    <row r="54" spans="1:7" x14ac:dyDescent="0.3">
      <c r="A54" s="47" t="s">
        <v>193</v>
      </c>
      <c r="B54" s="47" t="s">
        <v>192</v>
      </c>
      <c r="C54" s="48">
        <v>136659.82999999999</v>
      </c>
      <c r="D54" s="48"/>
      <c r="E54" s="48">
        <v>190748.08</v>
      </c>
      <c r="F54" s="48">
        <v>139.58000000000001</v>
      </c>
      <c r="G54" s="48"/>
    </row>
    <row r="55" spans="1:7" x14ac:dyDescent="0.3">
      <c r="A55" s="47" t="s">
        <v>54</v>
      </c>
      <c r="B55" s="47" t="s">
        <v>55</v>
      </c>
      <c r="C55" s="48">
        <v>2428.69</v>
      </c>
      <c r="D55" s="48"/>
      <c r="E55" s="48">
        <v>2086.5300000000002</v>
      </c>
      <c r="F55" s="48">
        <v>85.91</v>
      </c>
      <c r="G55" s="48"/>
    </row>
    <row r="56" spans="1:7" x14ac:dyDescent="0.3">
      <c r="A56" s="47" t="s">
        <v>56</v>
      </c>
      <c r="B56" s="47" t="s">
        <v>57</v>
      </c>
      <c r="C56" s="48">
        <v>3959.73</v>
      </c>
      <c r="D56" s="48"/>
      <c r="E56" s="48">
        <v>10744.53</v>
      </c>
      <c r="F56" s="48">
        <v>271.35000000000002</v>
      </c>
      <c r="G56" s="48"/>
    </row>
    <row r="57" spans="1:7" x14ac:dyDescent="0.3">
      <c r="A57" s="47" t="s">
        <v>92</v>
      </c>
      <c r="B57" s="47" t="s">
        <v>93</v>
      </c>
      <c r="C57" s="48">
        <v>11176.95</v>
      </c>
      <c r="D57" s="48"/>
      <c r="E57" s="48">
        <v>12100.75</v>
      </c>
      <c r="F57" s="48">
        <v>108.27</v>
      </c>
      <c r="G57" s="48"/>
    </row>
    <row r="58" spans="1:7" x14ac:dyDescent="0.3">
      <c r="A58" s="47" t="s">
        <v>58</v>
      </c>
      <c r="B58" s="47" t="s">
        <v>59</v>
      </c>
      <c r="C58" s="48">
        <v>7130.31</v>
      </c>
      <c r="D58" s="48"/>
      <c r="E58" s="48">
        <v>7465.91</v>
      </c>
      <c r="F58" s="48">
        <v>104.71</v>
      </c>
      <c r="G58" s="48"/>
    </row>
    <row r="59" spans="1:7" x14ac:dyDescent="0.3">
      <c r="A59" s="47" t="s">
        <v>60</v>
      </c>
      <c r="B59" s="47" t="s">
        <v>61</v>
      </c>
      <c r="C59" s="48">
        <v>5519.89</v>
      </c>
      <c r="D59" s="48"/>
      <c r="E59" s="48">
        <v>6654.16</v>
      </c>
      <c r="F59" s="48">
        <v>120.55</v>
      </c>
      <c r="G59" s="48"/>
    </row>
    <row r="60" spans="1:7" x14ac:dyDescent="0.3">
      <c r="A60" s="47" t="s">
        <v>191</v>
      </c>
      <c r="B60" s="47" t="s">
        <v>190</v>
      </c>
      <c r="C60" s="48">
        <v>4217.78</v>
      </c>
      <c r="D60" s="48"/>
      <c r="E60" s="48"/>
      <c r="F60" s="48"/>
      <c r="G60" s="48"/>
    </row>
    <row r="61" spans="1:7" x14ac:dyDescent="0.3">
      <c r="A61" s="47" t="s">
        <v>62</v>
      </c>
      <c r="B61" s="47" t="s">
        <v>63</v>
      </c>
      <c r="C61" s="48">
        <v>77335.45</v>
      </c>
      <c r="D61" s="48"/>
      <c r="E61" s="48">
        <v>126577.1</v>
      </c>
      <c r="F61" s="48">
        <v>163.66999999999999</v>
      </c>
      <c r="G61" s="48"/>
    </row>
    <row r="62" spans="1:7" x14ac:dyDescent="0.3">
      <c r="A62" s="47" t="s">
        <v>64</v>
      </c>
      <c r="B62" s="47" t="s">
        <v>65</v>
      </c>
      <c r="C62" s="48">
        <v>4094.95</v>
      </c>
      <c r="D62" s="48"/>
      <c r="E62" s="48">
        <v>3708.33</v>
      </c>
      <c r="F62" s="48">
        <v>90.56</v>
      </c>
      <c r="G62" s="48"/>
    </row>
    <row r="63" spans="1:7" x14ac:dyDescent="0.3">
      <c r="A63" s="47" t="s">
        <v>66</v>
      </c>
      <c r="B63" s="47" t="s">
        <v>67</v>
      </c>
      <c r="C63" s="48">
        <v>20796.080000000002</v>
      </c>
      <c r="D63" s="48"/>
      <c r="E63" s="48">
        <v>21410.77</v>
      </c>
      <c r="F63" s="48">
        <v>102.96</v>
      </c>
      <c r="G63" s="48"/>
    </row>
    <row r="64" spans="1:7" x14ac:dyDescent="0.3">
      <c r="A64" s="47" t="s">
        <v>189</v>
      </c>
      <c r="B64" s="47" t="s">
        <v>87</v>
      </c>
      <c r="C64" s="48">
        <v>2903.59</v>
      </c>
      <c r="D64" s="48"/>
      <c r="E64" s="48">
        <v>1923.01</v>
      </c>
      <c r="F64" s="48">
        <v>66.23</v>
      </c>
      <c r="G64" s="48"/>
    </row>
    <row r="65" spans="1:7" x14ac:dyDescent="0.3">
      <c r="A65" s="47" t="s">
        <v>86</v>
      </c>
      <c r="B65" s="47" t="s">
        <v>87</v>
      </c>
      <c r="C65" s="48">
        <v>2903.59</v>
      </c>
      <c r="D65" s="48"/>
      <c r="E65" s="48">
        <v>1923.01</v>
      </c>
      <c r="F65" s="48">
        <v>66.23</v>
      </c>
      <c r="G65" s="48"/>
    </row>
    <row r="66" spans="1:7" s="57" customFormat="1" x14ac:dyDescent="0.3">
      <c r="A66" s="47" t="s">
        <v>188</v>
      </c>
      <c r="B66" s="47" t="s">
        <v>186</v>
      </c>
      <c r="C66" s="48">
        <v>3693.53</v>
      </c>
      <c r="D66" s="48"/>
      <c r="E66" s="48">
        <v>3109.8</v>
      </c>
      <c r="F66" s="48">
        <v>84.2</v>
      </c>
      <c r="G66" s="48"/>
    </row>
    <row r="67" spans="1:7" x14ac:dyDescent="0.3">
      <c r="A67" s="47" t="s">
        <v>68</v>
      </c>
      <c r="B67" s="47" t="s">
        <v>69</v>
      </c>
      <c r="C67" s="48">
        <v>175.76</v>
      </c>
      <c r="D67" s="48"/>
      <c r="E67" s="48">
        <v>170</v>
      </c>
      <c r="F67" s="48">
        <v>96.72</v>
      </c>
      <c r="G67" s="48"/>
    </row>
    <row r="68" spans="1:7" x14ac:dyDescent="0.3">
      <c r="A68" s="47" t="s">
        <v>94</v>
      </c>
      <c r="B68" s="47" t="s">
        <v>95</v>
      </c>
      <c r="C68" s="48">
        <v>2217.9899999999998</v>
      </c>
      <c r="D68" s="48"/>
      <c r="E68" s="48">
        <v>1850.97</v>
      </c>
      <c r="F68" s="48">
        <v>83.45</v>
      </c>
      <c r="G68" s="48"/>
    </row>
    <row r="69" spans="1:7" x14ac:dyDescent="0.3">
      <c r="A69" s="47" t="s">
        <v>96</v>
      </c>
      <c r="B69" s="47" t="s">
        <v>97</v>
      </c>
      <c r="C69" s="48">
        <v>1150</v>
      </c>
      <c r="D69" s="48"/>
      <c r="E69" s="48">
        <v>1080</v>
      </c>
      <c r="F69" s="48">
        <v>93.91</v>
      </c>
      <c r="G69" s="48"/>
    </row>
    <row r="70" spans="1:7" x14ac:dyDescent="0.3">
      <c r="A70" s="47" t="s">
        <v>70</v>
      </c>
      <c r="B70" s="47" t="s">
        <v>71</v>
      </c>
      <c r="C70" s="48">
        <v>50</v>
      </c>
      <c r="D70" s="48"/>
      <c r="E70" s="48">
        <v>8.83</v>
      </c>
      <c r="F70" s="48">
        <v>17.66</v>
      </c>
      <c r="G70" s="48"/>
    </row>
    <row r="71" spans="1:7" s="57" customFormat="1" x14ac:dyDescent="0.3">
      <c r="A71" s="47" t="s">
        <v>187</v>
      </c>
      <c r="B71" s="47" t="s">
        <v>186</v>
      </c>
      <c r="C71" s="48">
        <v>99.78</v>
      </c>
      <c r="D71" s="48"/>
      <c r="E71" s="48"/>
      <c r="F71" s="48"/>
      <c r="G71" s="48"/>
    </row>
    <row r="72" spans="1:7" s="57" customFormat="1" x14ac:dyDescent="0.3">
      <c r="A72" s="44" t="s">
        <v>72</v>
      </c>
      <c r="B72" s="44" t="s">
        <v>73</v>
      </c>
      <c r="C72" s="45">
        <v>374.84</v>
      </c>
      <c r="D72" s="45">
        <v>1590</v>
      </c>
      <c r="E72" s="45">
        <v>455.58</v>
      </c>
      <c r="F72" s="45">
        <v>121.54</v>
      </c>
      <c r="G72" s="46">
        <f>E72/D72*100</f>
        <v>28.652830188679246</v>
      </c>
    </row>
    <row r="73" spans="1:7" s="57" customFormat="1" x14ac:dyDescent="0.3">
      <c r="A73" s="47" t="s">
        <v>185</v>
      </c>
      <c r="B73" s="47" t="s">
        <v>184</v>
      </c>
      <c r="C73" s="48">
        <v>374.84</v>
      </c>
      <c r="D73" s="48"/>
      <c r="E73" s="48">
        <v>455.58</v>
      </c>
      <c r="F73" s="48">
        <v>121.54</v>
      </c>
      <c r="G73" s="46"/>
    </row>
    <row r="74" spans="1:7" x14ac:dyDescent="0.3">
      <c r="A74" s="47" t="s">
        <v>74</v>
      </c>
      <c r="B74" s="47" t="s">
        <v>75</v>
      </c>
      <c r="C74" s="48">
        <v>370.85</v>
      </c>
      <c r="D74" s="48"/>
      <c r="E74" s="48">
        <v>386.08</v>
      </c>
      <c r="F74" s="48">
        <v>104.11</v>
      </c>
      <c r="G74" s="46"/>
    </row>
    <row r="75" spans="1:7" x14ac:dyDescent="0.3">
      <c r="A75" s="47" t="s">
        <v>76</v>
      </c>
      <c r="B75" s="47" t="s">
        <v>77</v>
      </c>
      <c r="C75" s="48"/>
      <c r="D75" s="48"/>
      <c r="E75" s="48">
        <v>64.650000000000006</v>
      </c>
      <c r="F75" s="48"/>
      <c r="G75" s="46"/>
    </row>
    <row r="76" spans="1:7" x14ac:dyDescent="0.3">
      <c r="A76" s="47" t="s">
        <v>78</v>
      </c>
      <c r="B76" s="47" t="s">
        <v>79</v>
      </c>
      <c r="C76" s="48">
        <v>3.99</v>
      </c>
      <c r="D76" s="48"/>
      <c r="E76" s="48">
        <v>4.8499999999999996</v>
      </c>
      <c r="F76" s="48">
        <v>121.55</v>
      </c>
      <c r="G76" s="46"/>
    </row>
    <row r="77" spans="1:7" x14ac:dyDescent="0.3">
      <c r="A77" s="44" t="s">
        <v>183</v>
      </c>
      <c r="B77" s="44" t="s">
        <v>182</v>
      </c>
      <c r="C77" s="45">
        <v>8318.32</v>
      </c>
      <c r="D77" s="45">
        <v>11900</v>
      </c>
      <c r="E77" s="45">
        <v>3461.89</v>
      </c>
      <c r="F77" s="45">
        <v>41.62</v>
      </c>
      <c r="G77" s="46">
        <f t="shared" ref="G77:G79" si="4">E77/D77*100</f>
        <v>29.091512605042013</v>
      </c>
    </row>
    <row r="78" spans="1:7" x14ac:dyDescent="0.3">
      <c r="A78" s="44" t="s">
        <v>104</v>
      </c>
      <c r="B78" s="44" t="s">
        <v>105</v>
      </c>
      <c r="C78" s="45"/>
      <c r="D78" s="45">
        <v>1000</v>
      </c>
      <c r="E78" s="45"/>
      <c r="F78" s="45"/>
      <c r="G78" s="46"/>
    </row>
    <row r="79" spans="1:7" x14ac:dyDescent="0.3">
      <c r="A79" s="44" t="s">
        <v>88</v>
      </c>
      <c r="B79" s="44" t="s">
        <v>89</v>
      </c>
      <c r="C79" s="45">
        <v>8318.32</v>
      </c>
      <c r="D79" s="45">
        <v>10900</v>
      </c>
      <c r="E79" s="45">
        <v>3461.89</v>
      </c>
      <c r="F79" s="45">
        <v>41.62</v>
      </c>
      <c r="G79" s="46">
        <f t="shared" si="4"/>
        <v>31.760458715596329</v>
      </c>
    </row>
    <row r="80" spans="1:7" x14ac:dyDescent="0.3">
      <c r="A80" s="47" t="s">
        <v>181</v>
      </c>
      <c r="B80" s="47" t="s">
        <v>180</v>
      </c>
      <c r="C80" s="48">
        <v>8112.91</v>
      </c>
      <c r="D80" s="48"/>
      <c r="E80" s="48">
        <v>3429.5</v>
      </c>
      <c r="F80" s="48">
        <v>42.27</v>
      </c>
      <c r="G80" s="48"/>
    </row>
    <row r="81" spans="1:7" x14ac:dyDescent="0.3">
      <c r="A81" s="47" t="s">
        <v>179</v>
      </c>
      <c r="B81" s="47" t="s">
        <v>178</v>
      </c>
      <c r="C81" s="48">
        <v>7982.91</v>
      </c>
      <c r="D81" s="48"/>
      <c r="E81" s="48"/>
      <c r="F81" s="48"/>
      <c r="G81" s="48"/>
    </row>
    <row r="82" spans="1:7" x14ac:dyDescent="0.3">
      <c r="A82" s="47" t="s">
        <v>106</v>
      </c>
      <c r="B82" s="47" t="s">
        <v>107</v>
      </c>
      <c r="C82" s="48"/>
      <c r="D82" s="48"/>
      <c r="E82" s="48">
        <v>1602</v>
      </c>
      <c r="F82" s="48"/>
      <c r="G82" s="48"/>
    </row>
    <row r="83" spans="1:7" x14ac:dyDescent="0.3">
      <c r="A83" s="47" t="s">
        <v>102</v>
      </c>
      <c r="B83" s="47" t="s">
        <v>103</v>
      </c>
      <c r="C83" s="48">
        <v>130</v>
      </c>
      <c r="D83" s="48"/>
      <c r="E83" s="48">
        <v>1827.5</v>
      </c>
      <c r="F83" s="48">
        <v>999.99</v>
      </c>
      <c r="G83" s="48"/>
    </row>
    <row r="84" spans="1:7" x14ac:dyDescent="0.3">
      <c r="A84" s="47" t="s">
        <v>177</v>
      </c>
      <c r="B84" s="47" t="s">
        <v>176</v>
      </c>
      <c r="C84" s="48">
        <v>205.41</v>
      </c>
      <c r="D84" s="48"/>
      <c r="E84" s="48">
        <v>32.39</v>
      </c>
      <c r="F84" s="48">
        <v>15.77</v>
      </c>
      <c r="G84" s="48"/>
    </row>
    <row r="85" spans="1:7" x14ac:dyDescent="0.3">
      <c r="A85" s="47" t="s">
        <v>90</v>
      </c>
      <c r="B85" s="47" t="s">
        <v>91</v>
      </c>
      <c r="C85" s="48">
        <v>205.41</v>
      </c>
      <c r="D85" s="48"/>
      <c r="E85" s="48">
        <v>32.39</v>
      </c>
      <c r="F85" s="48">
        <v>15.77</v>
      </c>
      <c r="G85" s="48"/>
    </row>
  </sheetData>
  <mergeCells count="8">
    <mergeCell ref="A2:G2"/>
    <mergeCell ref="A4:G4"/>
    <mergeCell ref="A9:B9"/>
    <mergeCell ref="A33:B33"/>
    <mergeCell ref="A7:B7"/>
    <mergeCell ref="A8:B8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opLeftCell="A40" workbookViewId="0">
      <selection activeCell="B43" sqref="B43"/>
    </sheetView>
  </sheetViews>
  <sheetFormatPr defaultRowHeight="14.4" x14ac:dyDescent="0.3"/>
  <cols>
    <col min="1" max="1" width="5.88671875" style="50" customWidth="1" collapsed="1"/>
    <col min="2" max="2" width="43" style="50" customWidth="1" collapsed="1"/>
    <col min="3" max="3" width="12.21875" style="50" customWidth="1" collapsed="1"/>
    <col min="4" max="4" width="11.77734375" style="50" customWidth="1" collapsed="1"/>
    <col min="5" max="5" width="10.77734375" style="50" bestFit="1" customWidth="1" collapsed="1"/>
    <col min="6" max="7" width="8.77734375" style="50" customWidth="1" collapsed="1"/>
    <col min="8" max="16384" width="8.88671875" style="50"/>
  </cols>
  <sheetData>
    <row r="1" spans="1:8" x14ac:dyDescent="0.3">
      <c r="A1" s="53"/>
    </row>
    <row r="2" spans="1:8" ht="15.6" x14ac:dyDescent="0.3">
      <c r="A2" s="179" t="s">
        <v>209</v>
      </c>
      <c r="B2" s="179"/>
      <c r="C2" s="179"/>
      <c r="D2" s="179"/>
      <c r="E2" s="179"/>
      <c r="F2" s="179"/>
      <c r="G2" s="179"/>
    </row>
    <row r="3" spans="1:8" ht="15.6" x14ac:dyDescent="0.3">
      <c r="A3" s="103"/>
      <c r="B3" s="103"/>
      <c r="C3" s="103"/>
      <c r="D3" s="103"/>
      <c r="E3" s="103"/>
      <c r="F3" s="103"/>
      <c r="G3" s="103"/>
    </row>
    <row r="4" spans="1:8" ht="15.6" x14ac:dyDescent="0.3">
      <c r="A4" s="179" t="s">
        <v>210</v>
      </c>
      <c r="B4" s="179"/>
      <c r="C4" s="179"/>
      <c r="D4" s="179"/>
      <c r="E4" s="179"/>
      <c r="F4" s="179"/>
      <c r="G4" s="179"/>
    </row>
    <row r="5" spans="1:8" x14ac:dyDescent="0.3">
      <c r="A5" s="54" t="s">
        <v>207</v>
      </c>
    </row>
    <row r="6" spans="1:8" x14ac:dyDescent="0.3">
      <c r="A6" s="52"/>
      <c r="B6" s="51"/>
      <c r="C6" s="51"/>
      <c r="D6" s="51"/>
      <c r="E6" s="51"/>
      <c r="F6" s="51"/>
      <c r="G6" s="51"/>
      <c r="H6" s="51"/>
    </row>
    <row r="7" spans="1:8" ht="28.8" x14ac:dyDescent="0.3">
      <c r="A7" s="182" t="s">
        <v>24</v>
      </c>
      <c r="B7" s="183"/>
      <c r="C7" s="102" t="s">
        <v>126</v>
      </c>
      <c r="D7" s="102" t="s">
        <v>25</v>
      </c>
      <c r="E7" s="102" t="s">
        <v>125</v>
      </c>
      <c r="F7" s="32" t="s">
        <v>124</v>
      </c>
      <c r="G7" s="32" t="s">
        <v>124</v>
      </c>
      <c r="H7" s="51"/>
    </row>
    <row r="8" spans="1:8" x14ac:dyDescent="0.3">
      <c r="A8" s="184" t="s">
        <v>123</v>
      </c>
      <c r="B8" s="185"/>
      <c r="C8" s="33" t="s">
        <v>122</v>
      </c>
      <c r="D8" s="33" t="s">
        <v>121</v>
      </c>
      <c r="E8" s="34" t="s">
        <v>120</v>
      </c>
      <c r="F8" s="34" t="s">
        <v>141</v>
      </c>
      <c r="G8" s="34" t="s">
        <v>142</v>
      </c>
      <c r="H8" s="51"/>
    </row>
    <row r="9" spans="1:8" s="57" customFormat="1" ht="28.05" customHeight="1" x14ac:dyDescent="0.3">
      <c r="A9" s="58" t="s">
        <v>175</v>
      </c>
      <c r="B9" s="58" t="s">
        <v>174</v>
      </c>
      <c r="C9" s="59">
        <v>393082.96</v>
      </c>
      <c r="D9" s="59">
        <v>936895</v>
      </c>
      <c r="E9" s="59">
        <v>564579.74</v>
      </c>
      <c r="F9" s="59">
        <v>143.63</v>
      </c>
      <c r="G9" s="60">
        <f t="shared" ref="G9:G21" si="0">E9/D9*100</f>
        <v>60.260727189279486</v>
      </c>
      <c r="H9" s="56"/>
    </row>
    <row r="10" spans="1:8" s="57" customFormat="1" ht="28.05" customHeight="1" x14ac:dyDescent="0.3">
      <c r="A10" s="58" t="s">
        <v>173</v>
      </c>
      <c r="B10" s="133" t="s">
        <v>172</v>
      </c>
      <c r="C10" s="59">
        <v>70012.38</v>
      </c>
      <c r="D10" s="59">
        <v>75000</v>
      </c>
      <c r="E10" s="59">
        <v>73960</v>
      </c>
      <c r="F10" s="59">
        <v>105.64</v>
      </c>
      <c r="G10" s="60">
        <f t="shared" si="0"/>
        <v>98.61333333333333</v>
      </c>
      <c r="H10" s="56"/>
    </row>
    <row r="11" spans="1:8" ht="28.05" customHeight="1" x14ac:dyDescent="0.3">
      <c r="A11" s="61" t="s">
        <v>171</v>
      </c>
      <c r="B11" s="134" t="s">
        <v>170</v>
      </c>
      <c r="C11" s="62">
        <v>70012.38</v>
      </c>
      <c r="D11" s="62"/>
      <c r="E11" s="62">
        <v>73960</v>
      </c>
      <c r="F11" s="62">
        <v>105.64</v>
      </c>
      <c r="G11" s="63"/>
      <c r="H11" s="51"/>
    </row>
    <row r="12" spans="1:8" ht="28.05" customHeight="1" x14ac:dyDescent="0.3">
      <c r="A12" s="61" t="s">
        <v>169</v>
      </c>
      <c r="B12" s="134" t="s">
        <v>168</v>
      </c>
      <c r="C12" s="62">
        <v>70012.38</v>
      </c>
      <c r="D12" s="62"/>
      <c r="E12" s="62">
        <v>73960</v>
      </c>
      <c r="F12" s="62">
        <v>105.64</v>
      </c>
      <c r="G12" s="63"/>
      <c r="H12" s="51"/>
    </row>
    <row r="13" spans="1:8" s="57" customFormat="1" ht="28.05" customHeight="1" x14ac:dyDescent="0.3">
      <c r="A13" s="58" t="s">
        <v>167</v>
      </c>
      <c r="B13" s="133" t="s">
        <v>166</v>
      </c>
      <c r="C13" s="59">
        <v>51231.6</v>
      </c>
      <c r="D13" s="59">
        <v>57500</v>
      </c>
      <c r="E13" s="59">
        <v>99426.5</v>
      </c>
      <c r="F13" s="59">
        <v>194.07</v>
      </c>
      <c r="G13" s="60">
        <f t="shared" si="0"/>
        <v>172.91565217391306</v>
      </c>
      <c r="H13" s="56"/>
    </row>
    <row r="14" spans="1:8" ht="28.05" customHeight="1" x14ac:dyDescent="0.3">
      <c r="A14" s="61" t="s">
        <v>165</v>
      </c>
      <c r="B14" s="61" t="s">
        <v>164</v>
      </c>
      <c r="C14" s="62">
        <v>51231.6</v>
      </c>
      <c r="D14" s="62"/>
      <c r="E14" s="62">
        <v>99426.5</v>
      </c>
      <c r="F14" s="62">
        <v>194.07</v>
      </c>
      <c r="G14" s="63"/>
      <c r="H14" s="51"/>
    </row>
    <row r="15" spans="1:8" ht="28.05" customHeight="1" x14ac:dyDescent="0.3">
      <c r="A15" s="61" t="s">
        <v>163</v>
      </c>
      <c r="B15" s="61" t="s">
        <v>162</v>
      </c>
      <c r="C15" s="62">
        <v>51231.6</v>
      </c>
      <c r="D15" s="62"/>
      <c r="E15" s="62">
        <v>99426.5</v>
      </c>
      <c r="F15" s="62">
        <v>194.07</v>
      </c>
      <c r="G15" s="63"/>
      <c r="H15" s="51"/>
    </row>
    <row r="16" spans="1:8" s="57" customFormat="1" ht="42" customHeight="1" x14ac:dyDescent="0.3">
      <c r="A16" s="58" t="s">
        <v>161</v>
      </c>
      <c r="B16" s="133" t="s">
        <v>160</v>
      </c>
      <c r="C16" s="59">
        <v>9888</v>
      </c>
      <c r="D16" s="59">
        <v>16000</v>
      </c>
      <c r="E16" s="59">
        <v>12692</v>
      </c>
      <c r="F16" s="59">
        <v>128.36000000000001</v>
      </c>
      <c r="G16" s="60">
        <f t="shared" si="0"/>
        <v>79.325000000000003</v>
      </c>
      <c r="H16" s="56"/>
    </row>
    <row r="17" spans="1:8" ht="33" customHeight="1" x14ac:dyDescent="0.3">
      <c r="A17" s="61" t="s">
        <v>159</v>
      </c>
      <c r="B17" s="134" t="s">
        <v>158</v>
      </c>
      <c r="C17" s="62">
        <v>4185</v>
      </c>
      <c r="D17" s="62"/>
      <c r="E17" s="62">
        <v>7025</v>
      </c>
      <c r="F17" s="62">
        <v>167.86</v>
      </c>
      <c r="G17" s="63"/>
      <c r="H17" s="51"/>
    </row>
    <row r="18" spans="1:8" ht="28.05" customHeight="1" x14ac:dyDescent="0.3">
      <c r="A18" s="61" t="s">
        <v>157</v>
      </c>
      <c r="B18" s="61" t="s">
        <v>156</v>
      </c>
      <c r="C18" s="62">
        <v>4185</v>
      </c>
      <c r="D18" s="62"/>
      <c r="E18" s="62">
        <v>7025</v>
      </c>
      <c r="F18" s="62">
        <v>167.86</v>
      </c>
      <c r="G18" s="63"/>
      <c r="H18" s="51"/>
    </row>
    <row r="19" spans="1:8" ht="45" customHeight="1" x14ac:dyDescent="0.3">
      <c r="A19" s="61" t="s">
        <v>155</v>
      </c>
      <c r="B19" s="134" t="s">
        <v>154</v>
      </c>
      <c r="C19" s="62">
        <v>5703</v>
      </c>
      <c r="D19" s="62"/>
      <c r="E19" s="62">
        <v>5667</v>
      </c>
      <c r="F19" s="62">
        <v>99.37</v>
      </c>
      <c r="G19" s="63"/>
      <c r="H19" s="51"/>
    </row>
    <row r="20" spans="1:8" ht="28.05" customHeight="1" x14ac:dyDescent="0.3">
      <c r="A20" s="61" t="s">
        <v>153</v>
      </c>
      <c r="B20" s="61" t="s">
        <v>152</v>
      </c>
      <c r="C20" s="62">
        <v>5703</v>
      </c>
      <c r="D20" s="62"/>
      <c r="E20" s="62">
        <v>5667</v>
      </c>
      <c r="F20" s="62">
        <v>99.37</v>
      </c>
      <c r="G20" s="63"/>
      <c r="H20" s="51"/>
    </row>
    <row r="21" spans="1:8" s="57" customFormat="1" ht="36.6" customHeight="1" x14ac:dyDescent="0.3">
      <c r="A21" s="58" t="s">
        <v>151</v>
      </c>
      <c r="B21" s="133" t="s">
        <v>150</v>
      </c>
      <c r="C21" s="59">
        <v>261950.98</v>
      </c>
      <c r="D21" s="59">
        <v>788395</v>
      </c>
      <c r="E21" s="59">
        <v>378501.24</v>
      </c>
      <c r="F21" s="59">
        <v>144.49</v>
      </c>
      <c r="G21" s="60">
        <f t="shared" si="0"/>
        <v>48.009086815619071</v>
      </c>
      <c r="H21" s="56"/>
    </row>
    <row r="22" spans="1:8" ht="28.05" customHeight="1" x14ac:dyDescent="0.3">
      <c r="A22" s="61" t="s">
        <v>149</v>
      </c>
      <c r="B22" s="134" t="s">
        <v>148</v>
      </c>
      <c r="C22" s="62">
        <v>261950.98</v>
      </c>
      <c r="D22" s="62"/>
      <c r="E22" s="62">
        <v>378501.24</v>
      </c>
      <c r="F22" s="62">
        <v>144.49</v>
      </c>
      <c r="G22" s="63"/>
      <c r="H22" s="51"/>
    </row>
    <row r="23" spans="1:8" ht="33.6" customHeight="1" x14ac:dyDescent="0.3">
      <c r="A23" s="61" t="s">
        <v>147</v>
      </c>
      <c r="B23" s="134" t="s">
        <v>146</v>
      </c>
      <c r="C23" s="62">
        <v>261745.57</v>
      </c>
      <c r="D23" s="62"/>
      <c r="E23" s="62">
        <v>377770.77</v>
      </c>
      <c r="F23" s="62">
        <v>144.33000000000001</v>
      </c>
      <c r="G23" s="63"/>
      <c r="H23" s="51"/>
    </row>
    <row r="24" spans="1:8" ht="28.05" customHeight="1" x14ac:dyDescent="0.3">
      <c r="A24" s="61" t="s">
        <v>145</v>
      </c>
      <c r="B24" s="134" t="s">
        <v>144</v>
      </c>
      <c r="C24" s="62">
        <v>205.41</v>
      </c>
      <c r="D24" s="62"/>
      <c r="E24" s="62">
        <v>730.47</v>
      </c>
      <c r="F24" s="62">
        <v>355.62</v>
      </c>
      <c r="G24" s="63"/>
      <c r="H24" s="51"/>
    </row>
    <row r="25" spans="1:8" x14ac:dyDescent="0.3">
      <c r="A25" s="129"/>
      <c r="B25" s="129"/>
      <c r="C25" s="130"/>
      <c r="D25" s="130"/>
      <c r="E25" s="130"/>
      <c r="F25" s="130"/>
      <c r="G25" s="131"/>
      <c r="H25" s="51"/>
    </row>
    <row r="26" spans="1:8" x14ac:dyDescent="0.3">
      <c r="A26" s="132"/>
      <c r="B26" s="132"/>
      <c r="C26" s="132"/>
      <c r="D26" s="132"/>
      <c r="E26" s="132"/>
      <c r="F26" s="132"/>
      <c r="G26" s="132"/>
      <c r="H26" s="51"/>
    </row>
    <row r="27" spans="1:8" s="57" customFormat="1" x14ac:dyDescent="0.3">
      <c r="A27" s="51"/>
      <c r="B27" s="51"/>
      <c r="C27" s="51"/>
      <c r="D27" s="51"/>
      <c r="E27" s="51"/>
      <c r="F27" s="51"/>
      <c r="G27" s="51"/>
    </row>
    <row r="28" spans="1:8" x14ac:dyDescent="0.3">
      <c r="A28" s="55" t="s">
        <v>208</v>
      </c>
      <c r="B28" s="51"/>
      <c r="C28" s="51"/>
      <c r="D28" s="51"/>
      <c r="E28" s="51"/>
      <c r="F28" s="51"/>
      <c r="G28" s="51"/>
    </row>
    <row r="30" spans="1:8" ht="28.8" x14ac:dyDescent="0.3">
      <c r="A30" s="186" t="s">
        <v>24</v>
      </c>
      <c r="B30" s="187"/>
      <c r="C30" s="102" t="s">
        <v>126</v>
      </c>
      <c r="D30" s="102" t="s">
        <v>25</v>
      </c>
      <c r="E30" s="102" t="s">
        <v>125</v>
      </c>
      <c r="F30" s="32" t="s">
        <v>124</v>
      </c>
      <c r="G30" s="32" t="s">
        <v>124</v>
      </c>
    </row>
    <row r="31" spans="1:8" x14ac:dyDescent="0.3">
      <c r="A31" s="184" t="s">
        <v>123</v>
      </c>
      <c r="B31" s="185"/>
      <c r="C31" s="33" t="s">
        <v>122</v>
      </c>
      <c r="D31" s="33" t="s">
        <v>121</v>
      </c>
      <c r="E31" s="34" t="s">
        <v>120</v>
      </c>
      <c r="F31" s="34" t="s">
        <v>141</v>
      </c>
      <c r="G31" s="34" t="s">
        <v>142</v>
      </c>
    </row>
    <row r="32" spans="1:8" x14ac:dyDescent="0.3">
      <c r="A32" s="44" t="s">
        <v>206</v>
      </c>
      <c r="B32" s="44" t="s">
        <v>205</v>
      </c>
      <c r="C32" s="45">
        <v>353747.26</v>
      </c>
      <c r="D32" s="45">
        <v>936995</v>
      </c>
      <c r="E32" s="45">
        <v>499018.71</v>
      </c>
      <c r="F32" s="45">
        <v>141.07</v>
      </c>
      <c r="G32" s="46">
        <f>E32/D32*100</f>
        <v>53.257350359393598</v>
      </c>
    </row>
    <row r="33" spans="1:7" x14ac:dyDescent="0.3">
      <c r="A33" s="44" t="s">
        <v>8</v>
      </c>
      <c r="B33" s="44" t="s">
        <v>32</v>
      </c>
      <c r="C33" s="45">
        <v>180318.84</v>
      </c>
      <c r="D33" s="45">
        <v>612955</v>
      </c>
      <c r="E33" s="45">
        <v>269316.8</v>
      </c>
      <c r="F33" s="45">
        <v>149.36000000000001</v>
      </c>
      <c r="G33" s="46">
        <f t="shared" ref="G33:G41" si="1">E33/D33*100</f>
        <v>43.937450546940639</v>
      </c>
    </row>
    <row r="34" spans="1:7" x14ac:dyDescent="0.3">
      <c r="A34" s="47" t="s">
        <v>204</v>
      </c>
      <c r="B34" s="47" t="s">
        <v>203</v>
      </c>
      <c r="C34" s="48">
        <v>147241.57999999999</v>
      </c>
      <c r="D34" s="48"/>
      <c r="E34" s="48">
        <v>223696.46</v>
      </c>
      <c r="F34" s="48">
        <v>151.91999999999999</v>
      </c>
      <c r="G34" s="46"/>
    </row>
    <row r="35" spans="1:7" s="57" customFormat="1" x14ac:dyDescent="0.3">
      <c r="A35" s="47" t="s">
        <v>33</v>
      </c>
      <c r="B35" s="47" t="s">
        <v>34</v>
      </c>
      <c r="C35" s="48">
        <v>146114.38</v>
      </c>
      <c r="D35" s="48"/>
      <c r="E35" s="48">
        <v>223696.46</v>
      </c>
      <c r="F35" s="48">
        <v>153.1</v>
      </c>
      <c r="G35" s="46"/>
    </row>
    <row r="36" spans="1:7" x14ac:dyDescent="0.3">
      <c r="A36" s="47" t="s">
        <v>202</v>
      </c>
      <c r="B36" s="47" t="s">
        <v>201</v>
      </c>
      <c r="C36" s="48">
        <v>1127.2</v>
      </c>
      <c r="D36" s="48"/>
      <c r="E36" s="48"/>
      <c r="F36" s="48"/>
      <c r="G36" s="46"/>
    </row>
    <row r="37" spans="1:7" x14ac:dyDescent="0.3">
      <c r="A37" s="47" t="s">
        <v>200</v>
      </c>
      <c r="B37" s="47" t="s">
        <v>36</v>
      </c>
      <c r="C37" s="48">
        <v>12037.72</v>
      </c>
      <c r="D37" s="48"/>
      <c r="E37" s="48">
        <v>12872.84</v>
      </c>
      <c r="F37" s="48">
        <v>106.94</v>
      </c>
      <c r="G37" s="46"/>
    </row>
    <row r="38" spans="1:7" x14ac:dyDescent="0.3">
      <c r="A38" s="47" t="s">
        <v>35</v>
      </c>
      <c r="B38" s="47" t="s">
        <v>36</v>
      </c>
      <c r="C38" s="48">
        <v>12037.72</v>
      </c>
      <c r="D38" s="48"/>
      <c r="E38" s="48">
        <v>12872.84</v>
      </c>
      <c r="F38" s="48">
        <v>106.94</v>
      </c>
      <c r="G38" s="46"/>
    </row>
    <row r="39" spans="1:7" x14ac:dyDescent="0.3">
      <c r="A39" s="47" t="s">
        <v>199</v>
      </c>
      <c r="B39" s="47" t="s">
        <v>198</v>
      </c>
      <c r="C39" s="48">
        <v>21039.54</v>
      </c>
      <c r="D39" s="48"/>
      <c r="E39" s="48">
        <v>32747.5</v>
      </c>
      <c r="F39" s="48">
        <v>155.65</v>
      </c>
      <c r="G39" s="46"/>
    </row>
    <row r="40" spans="1:7" x14ac:dyDescent="0.3">
      <c r="A40" s="47" t="s">
        <v>37</v>
      </c>
      <c r="B40" s="47" t="s">
        <v>38</v>
      </c>
      <c r="C40" s="48">
        <v>21039.54</v>
      </c>
      <c r="D40" s="48"/>
      <c r="E40" s="48">
        <v>32747.5</v>
      </c>
      <c r="F40" s="48">
        <v>155.65</v>
      </c>
      <c r="G40" s="46"/>
    </row>
    <row r="41" spans="1:7" x14ac:dyDescent="0.3">
      <c r="A41" s="44" t="s">
        <v>40</v>
      </c>
      <c r="B41" s="44" t="s">
        <v>41</v>
      </c>
      <c r="C41" s="45">
        <v>173053.58</v>
      </c>
      <c r="D41" s="45">
        <v>322450</v>
      </c>
      <c r="E41" s="45">
        <v>229246.33</v>
      </c>
      <c r="F41" s="45">
        <v>132.47</v>
      </c>
      <c r="G41" s="46">
        <f t="shared" si="1"/>
        <v>71.095155838114437</v>
      </c>
    </row>
    <row r="42" spans="1:7" x14ac:dyDescent="0.3">
      <c r="A42" s="47" t="s">
        <v>197</v>
      </c>
      <c r="B42" s="47" t="s">
        <v>196</v>
      </c>
      <c r="C42" s="48">
        <v>11978.32</v>
      </c>
      <c r="D42" s="48"/>
      <c r="E42" s="48">
        <v>8471.64</v>
      </c>
      <c r="F42" s="48">
        <v>70.72</v>
      </c>
      <c r="G42" s="48"/>
    </row>
    <row r="43" spans="1:7" x14ac:dyDescent="0.3">
      <c r="A43" s="47" t="s">
        <v>80</v>
      </c>
      <c r="B43" s="47" t="s">
        <v>81</v>
      </c>
      <c r="C43" s="48">
        <v>6440.67</v>
      </c>
      <c r="D43" s="48"/>
      <c r="E43" s="48">
        <v>1383.24</v>
      </c>
      <c r="F43" s="48">
        <v>21.48</v>
      </c>
      <c r="G43" s="48"/>
    </row>
    <row r="44" spans="1:7" ht="30" customHeight="1" x14ac:dyDescent="0.3">
      <c r="A44" s="47" t="s">
        <v>42</v>
      </c>
      <c r="B44" s="135" t="s">
        <v>43</v>
      </c>
      <c r="C44" s="48">
        <v>4522.6499999999996</v>
      </c>
      <c r="D44" s="48"/>
      <c r="E44" s="48">
        <v>5640</v>
      </c>
      <c r="F44" s="48">
        <v>124.71</v>
      </c>
      <c r="G44" s="48"/>
    </row>
    <row r="45" spans="1:7" x14ac:dyDescent="0.3">
      <c r="A45" s="47" t="s">
        <v>44</v>
      </c>
      <c r="B45" s="47" t="s">
        <v>45</v>
      </c>
      <c r="C45" s="48">
        <v>955</v>
      </c>
      <c r="D45" s="48"/>
      <c r="E45" s="48">
        <v>1159.9000000000001</v>
      </c>
      <c r="F45" s="48">
        <v>121.46</v>
      </c>
      <c r="G45" s="48"/>
    </row>
    <row r="46" spans="1:7" x14ac:dyDescent="0.3">
      <c r="A46" s="47" t="s">
        <v>82</v>
      </c>
      <c r="B46" s="47" t="s">
        <v>83</v>
      </c>
      <c r="C46" s="48">
        <v>60</v>
      </c>
      <c r="D46" s="48"/>
      <c r="E46" s="48">
        <v>288.5</v>
      </c>
      <c r="F46" s="48">
        <v>480.83</v>
      </c>
      <c r="G46" s="48"/>
    </row>
    <row r="47" spans="1:7" x14ac:dyDescent="0.3">
      <c r="A47" s="47" t="s">
        <v>195</v>
      </c>
      <c r="B47" s="47" t="s">
        <v>194</v>
      </c>
      <c r="C47" s="48">
        <v>17818.310000000001</v>
      </c>
      <c r="D47" s="48"/>
      <c r="E47" s="48">
        <v>24993.8</v>
      </c>
      <c r="F47" s="48">
        <v>140.27000000000001</v>
      </c>
      <c r="G47" s="48"/>
    </row>
    <row r="48" spans="1:7" x14ac:dyDescent="0.3">
      <c r="A48" s="47" t="s">
        <v>46</v>
      </c>
      <c r="B48" s="47" t="s">
        <v>47</v>
      </c>
      <c r="C48" s="48">
        <v>8486.2900000000009</v>
      </c>
      <c r="D48" s="48"/>
      <c r="E48" s="48">
        <v>10602.49</v>
      </c>
      <c r="F48" s="48">
        <v>124.94</v>
      </c>
      <c r="G48" s="48"/>
    </row>
    <row r="49" spans="1:7" x14ac:dyDescent="0.3">
      <c r="A49" s="47" t="s">
        <v>48</v>
      </c>
      <c r="B49" s="47" t="s">
        <v>49</v>
      </c>
      <c r="C49" s="48">
        <v>7170.83</v>
      </c>
      <c r="D49" s="48"/>
      <c r="E49" s="48">
        <v>8998.44</v>
      </c>
      <c r="F49" s="48">
        <v>125.49</v>
      </c>
      <c r="G49" s="48"/>
    </row>
    <row r="50" spans="1:7" ht="26.4" customHeight="1" x14ac:dyDescent="0.3">
      <c r="A50" s="47" t="s">
        <v>50</v>
      </c>
      <c r="B50" s="135" t="s">
        <v>51</v>
      </c>
      <c r="C50" s="48">
        <v>92.04</v>
      </c>
      <c r="D50" s="48"/>
      <c r="E50" s="48">
        <v>2711.36</v>
      </c>
      <c r="F50" s="48">
        <v>999.99</v>
      </c>
      <c r="G50" s="48"/>
    </row>
    <row r="51" spans="1:7" x14ac:dyDescent="0.3">
      <c r="A51" s="47" t="s">
        <v>52</v>
      </c>
      <c r="B51" s="47" t="s">
        <v>53</v>
      </c>
      <c r="C51" s="48">
        <v>2069.15</v>
      </c>
      <c r="D51" s="48"/>
      <c r="E51" s="48">
        <v>2681.51</v>
      </c>
      <c r="F51" s="48">
        <v>129.59</v>
      </c>
      <c r="G51" s="48"/>
    </row>
    <row r="52" spans="1:7" x14ac:dyDescent="0.3">
      <c r="A52" s="47" t="s">
        <v>193</v>
      </c>
      <c r="B52" s="47" t="s">
        <v>192</v>
      </c>
      <c r="C52" s="48">
        <v>136659.82999999999</v>
      </c>
      <c r="D52" s="48"/>
      <c r="E52" s="48">
        <v>190748.08</v>
      </c>
      <c r="F52" s="48">
        <v>139.58000000000001</v>
      </c>
      <c r="G52" s="48"/>
    </row>
    <row r="53" spans="1:7" x14ac:dyDescent="0.3">
      <c r="A53" s="47" t="s">
        <v>54</v>
      </c>
      <c r="B53" s="47" t="s">
        <v>55</v>
      </c>
      <c r="C53" s="48">
        <v>2428.69</v>
      </c>
      <c r="D53" s="48"/>
      <c r="E53" s="48">
        <v>2086.5300000000002</v>
      </c>
      <c r="F53" s="48">
        <v>85.91</v>
      </c>
      <c r="G53" s="48"/>
    </row>
    <row r="54" spans="1:7" x14ac:dyDescent="0.3">
      <c r="A54" s="47" t="s">
        <v>56</v>
      </c>
      <c r="B54" s="47" t="s">
        <v>57</v>
      </c>
      <c r="C54" s="48">
        <v>3959.73</v>
      </c>
      <c r="D54" s="48"/>
      <c r="E54" s="48">
        <v>10744.53</v>
      </c>
      <c r="F54" s="48">
        <v>271.35000000000002</v>
      </c>
      <c r="G54" s="48"/>
    </row>
    <row r="55" spans="1:7" x14ac:dyDescent="0.3">
      <c r="A55" s="47" t="s">
        <v>92</v>
      </c>
      <c r="B55" s="47" t="s">
        <v>93</v>
      </c>
      <c r="C55" s="48">
        <v>11176.95</v>
      </c>
      <c r="D55" s="48"/>
      <c r="E55" s="48">
        <v>12100.75</v>
      </c>
      <c r="F55" s="48">
        <v>108.27</v>
      </c>
      <c r="G55" s="48"/>
    </row>
    <row r="56" spans="1:7" x14ac:dyDescent="0.3">
      <c r="A56" s="47" t="s">
        <v>58</v>
      </c>
      <c r="B56" s="47" t="s">
        <v>59</v>
      </c>
      <c r="C56" s="48">
        <v>7130.31</v>
      </c>
      <c r="D56" s="48"/>
      <c r="E56" s="48">
        <v>7465.91</v>
      </c>
      <c r="F56" s="48">
        <v>104.71</v>
      </c>
      <c r="G56" s="48"/>
    </row>
    <row r="57" spans="1:7" x14ac:dyDescent="0.3">
      <c r="A57" s="47" t="s">
        <v>60</v>
      </c>
      <c r="B57" s="47" t="s">
        <v>61</v>
      </c>
      <c r="C57" s="48">
        <v>5519.89</v>
      </c>
      <c r="D57" s="48"/>
      <c r="E57" s="48">
        <v>6654.16</v>
      </c>
      <c r="F57" s="48">
        <v>120.55</v>
      </c>
      <c r="G57" s="48"/>
    </row>
    <row r="58" spans="1:7" x14ac:dyDescent="0.3">
      <c r="A58" s="47" t="s">
        <v>191</v>
      </c>
      <c r="B58" s="47" t="s">
        <v>190</v>
      </c>
      <c r="C58" s="48">
        <v>4217.78</v>
      </c>
      <c r="D58" s="48"/>
      <c r="E58" s="48"/>
      <c r="F58" s="48"/>
      <c r="G58" s="48"/>
    </row>
    <row r="59" spans="1:7" x14ac:dyDescent="0.3">
      <c r="A59" s="47" t="s">
        <v>62</v>
      </c>
      <c r="B59" s="47" t="s">
        <v>63</v>
      </c>
      <c r="C59" s="48">
        <v>77335.45</v>
      </c>
      <c r="D59" s="48"/>
      <c r="E59" s="48">
        <v>126577.1</v>
      </c>
      <c r="F59" s="48">
        <v>163.66999999999999</v>
      </c>
      <c r="G59" s="48"/>
    </row>
    <row r="60" spans="1:7" x14ac:dyDescent="0.3">
      <c r="A60" s="47" t="s">
        <v>64</v>
      </c>
      <c r="B60" s="47" t="s">
        <v>65</v>
      </c>
      <c r="C60" s="48">
        <v>4094.95</v>
      </c>
      <c r="D60" s="48"/>
      <c r="E60" s="48">
        <v>3708.33</v>
      </c>
      <c r="F60" s="48">
        <v>90.56</v>
      </c>
      <c r="G60" s="48"/>
    </row>
    <row r="61" spans="1:7" x14ac:dyDescent="0.3">
      <c r="A61" s="47" t="s">
        <v>66</v>
      </c>
      <c r="B61" s="47" t="s">
        <v>67</v>
      </c>
      <c r="C61" s="48">
        <v>20796.080000000002</v>
      </c>
      <c r="D61" s="48"/>
      <c r="E61" s="48">
        <v>21410.77</v>
      </c>
      <c r="F61" s="48">
        <v>102.96</v>
      </c>
      <c r="G61" s="48"/>
    </row>
    <row r="62" spans="1:7" x14ac:dyDescent="0.3">
      <c r="A62" s="47" t="s">
        <v>189</v>
      </c>
      <c r="B62" s="47" t="s">
        <v>87</v>
      </c>
      <c r="C62" s="48">
        <v>2903.59</v>
      </c>
      <c r="D62" s="48"/>
      <c r="E62" s="48">
        <v>1923.01</v>
      </c>
      <c r="F62" s="48">
        <v>66.23</v>
      </c>
      <c r="G62" s="48"/>
    </row>
    <row r="63" spans="1:7" x14ac:dyDescent="0.3">
      <c r="A63" s="47" t="s">
        <v>86</v>
      </c>
      <c r="B63" s="47" t="s">
        <v>87</v>
      </c>
      <c r="C63" s="48">
        <v>2903.59</v>
      </c>
      <c r="D63" s="48"/>
      <c r="E63" s="48">
        <v>1923.01</v>
      </c>
      <c r="F63" s="48">
        <v>66.23</v>
      </c>
      <c r="G63" s="48"/>
    </row>
    <row r="64" spans="1:7" s="57" customFormat="1" x14ac:dyDescent="0.3">
      <c r="A64" s="47" t="s">
        <v>188</v>
      </c>
      <c r="B64" s="47" t="s">
        <v>186</v>
      </c>
      <c r="C64" s="48">
        <v>3693.53</v>
      </c>
      <c r="D64" s="48"/>
      <c r="E64" s="48">
        <v>3109.8</v>
      </c>
      <c r="F64" s="48">
        <v>84.2</v>
      </c>
      <c r="G64" s="48"/>
    </row>
    <row r="65" spans="1:7" x14ac:dyDescent="0.3">
      <c r="A65" s="47" t="s">
        <v>68</v>
      </c>
      <c r="B65" s="47" t="s">
        <v>69</v>
      </c>
      <c r="C65" s="48">
        <v>175.76</v>
      </c>
      <c r="D65" s="48"/>
      <c r="E65" s="48">
        <v>170</v>
      </c>
      <c r="F65" s="48">
        <v>96.72</v>
      </c>
      <c r="G65" s="48"/>
    </row>
    <row r="66" spans="1:7" x14ac:dyDescent="0.3">
      <c r="A66" s="47" t="s">
        <v>94</v>
      </c>
      <c r="B66" s="47" t="s">
        <v>95</v>
      </c>
      <c r="C66" s="48">
        <v>2217.9899999999998</v>
      </c>
      <c r="D66" s="48"/>
      <c r="E66" s="48">
        <v>1850.97</v>
      </c>
      <c r="F66" s="48">
        <v>83.45</v>
      </c>
      <c r="G66" s="48"/>
    </row>
    <row r="67" spans="1:7" x14ac:dyDescent="0.3">
      <c r="A67" s="47" t="s">
        <v>96</v>
      </c>
      <c r="B67" s="47" t="s">
        <v>97</v>
      </c>
      <c r="C67" s="48">
        <v>1150</v>
      </c>
      <c r="D67" s="48"/>
      <c r="E67" s="48">
        <v>1080</v>
      </c>
      <c r="F67" s="48">
        <v>93.91</v>
      </c>
      <c r="G67" s="48"/>
    </row>
    <row r="68" spans="1:7" x14ac:dyDescent="0.3">
      <c r="A68" s="47" t="s">
        <v>70</v>
      </c>
      <c r="B68" s="47" t="s">
        <v>71</v>
      </c>
      <c r="C68" s="48">
        <v>50</v>
      </c>
      <c r="D68" s="48"/>
      <c r="E68" s="48">
        <v>8.83</v>
      </c>
      <c r="F68" s="48">
        <v>17.66</v>
      </c>
      <c r="G68" s="48"/>
    </row>
    <row r="69" spans="1:7" s="57" customFormat="1" x14ac:dyDescent="0.3">
      <c r="A69" s="47" t="s">
        <v>187</v>
      </c>
      <c r="B69" s="47" t="s">
        <v>186</v>
      </c>
      <c r="C69" s="48">
        <v>99.78</v>
      </c>
      <c r="D69" s="48"/>
      <c r="E69" s="48"/>
      <c r="F69" s="48"/>
      <c r="G69" s="48"/>
    </row>
    <row r="70" spans="1:7" s="57" customFormat="1" x14ac:dyDescent="0.3">
      <c r="A70" s="44" t="s">
        <v>72</v>
      </c>
      <c r="B70" s="44" t="s">
        <v>73</v>
      </c>
      <c r="C70" s="45">
        <v>374.84</v>
      </c>
      <c r="D70" s="45">
        <v>1590</v>
      </c>
      <c r="E70" s="45">
        <v>455.58</v>
      </c>
      <c r="F70" s="45">
        <v>121.54</v>
      </c>
      <c r="G70" s="46">
        <f>E70/D70*100</f>
        <v>28.652830188679246</v>
      </c>
    </row>
    <row r="71" spans="1:7" s="57" customFormat="1" x14ac:dyDescent="0.3">
      <c r="A71" s="47" t="s">
        <v>185</v>
      </c>
      <c r="B71" s="47" t="s">
        <v>184</v>
      </c>
      <c r="C71" s="48">
        <v>374.84</v>
      </c>
      <c r="D71" s="48"/>
      <c r="E71" s="48">
        <v>455.58</v>
      </c>
      <c r="F71" s="48">
        <v>121.54</v>
      </c>
      <c r="G71" s="46"/>
    </row>
    <row r="72" spans="1:7" x14ac:dyDescent="0.3">
      <c r="A72" s="47" t="s">
        <v>74</v>
      </c>
      <c r="B72" s="47" t="s">
        <v>75</v>
      </c>
      <c r="C72" s="48">
        <v>370.85</v>
      </c>
      <c r="D72" s="48"/>
      <c r="E72" s="48">
        <v>386.08</v>
      </c>
      <c r="F72" s="48">
        <v>104.11</v>
      </c>
      <c r="G72" s="46"/>
    </row>
    <row r="73" spans="1:7" ht="28.2" customHeight="1" x14ac:dyDescent="0.3">
      <c r="A73" s="47" t="s">
        <v>76</v>
      </c>
      <c r="B73" s="135" t="s">
        <v>77</v>
      </c>
      <c r="C73" s="48"/>
      <c r="D73" s="48"/>
      <c r="E73" s="48">
        <v>64.650000000000006</v>
      </c>
      <c r="F73" s="48"/>
      <c r="G73" s="46"/>
    </row>
    <row r="74" spans="1:7" x14ac:dyDescent="0.3">
      <c r="A74" s="47" t="s">
        <v>78</v>
      </c>
      <c r="B74" s="47" t="s">
        <v>79</v>
      </c>
      <c r="C74" s="48">
        <v>3.99</v>
      </c>
      <c r="D74" s="48"/>
      <c r="E74" s="48">
        <v>4.8499999999999996</v>
      </c>
      <c r="F74" s="48">
        <v>121.55</v>
      </c>
      <c r="G74" s="46"/>
    </row>
    <row r="75" spans="1:7" x14ac:dyDescent="0.3">
      <c r="A75" s="44" t="s">
        <v>183</v>
      </c>
      <c r="B75" s="44" t="s">
        <v>182</v>
      </c>
      <c r="C75" s="45">
        <v>8318.32</v>
      </c>
      <c r="D75" s="45">
        <v>11900</v>
      </c>
      <c r="E75" s="45">
        <v>3461.89</v>
      </c>
      <c r="F75" s="45">
        <v>41.62</v>
      </c>
      <c r="G75" s="46">
        <f t="shared" ref="G75:G77" si="2">E75/D75*100</f>
        <v>29.091512605042013</v>
      </c>
    </row>
    <row r="76" spans="1:7" ht="28.2" customHeight="1" x14ac:dyDescent="0.3">
      <c r="A76" s="44" t="s">
        <v>104</v>
      </c>
      <c r="B76" s="136" t="s">
        <v>105</v>
      </c>
      <c r="C76" s="45"/>
      <c r="D76" s="45">
        <v>1000</v>
      </c>
      <c r="E76" s="45"/>
      <c r="F76" s="45"/>
      <c r="G76" s="46"/>
    </row>
    <row r="77" spans="1:7" ht="26.4" customHeight="1" x14ac:dyDescent="0.3">
      <c r="A77" s="44" t="s">
        <v>88</v>
      </c>
      <c r="B77" s="136" t="s">
        <v>89</v>
      </c>
      <c r="C77" s="45">
        <v>8318.32</v>
      </c>
      <c r="D77" s="45">
        <v>10900</v>
      </c>
      <c r="E77" s="45">
        <v>3461.89</v>
      </c>
      <c r="F77" s="45">
        <v>41.62</v>
      </c>
      <c r="G77" s="46">
        <f t="shared" si="2"/>
        <v>31.760458715596329</v>
      </c>
    </row>
    <row r="78" spans="1:7" x14ac:dyDescent="0.3">
      <c r="A78" s="47" t="s">
        <v>181</v>
      </c>
      <c r="B78" s="47" t="s">
        <v>180</v>
      </c>
      <c r="C78" s="48">
        <v>8112.91</v>
      </c>
      <c r="D78" s="48"/>
      <c r="E78" s="48">
        <v>3429.5</v>
      </c>
      <c r="F78" s="48">
        <v>42.27</v>
      </c>
      <c r="G78" s="48"/>
    </row>
    <row r="79" spans="1:7" x14ac:dyDescent="0.3">
      <c r="A79" s="47" t="s">
        <v>179</v>
      </c>
      <c r="B79" s="47" t="s">
        <v>178</v>
      </c>
      <c r="C79" s="48">
        <v>7982.91</v>
      </c>
      <c r="D79" s="48"/>
      <c r="E79" s="48"/>
      <c r="F79" s="48"/>
      <c r="G79" s="48"/>
    </row>
    <row r="80" spans="1:7" x14ac:dyDescent="0.3">
      <c r="A80" s="47" t="s">
        <v>106</v>
      </c>
      <c r="B80" s="47" t="s">
        <v>107</v>
      </c>
      <c r="C80" s="48"/>
      <c r="D80" s="48"/>
      <c r="E80" s="48">
        <v>1602</v>
      </c>
      <c r="F80" s="48"/>
      <c r="G80" s="48"/>
    </row>
    <row r="81" spans="1:7" x14ac:dyDescent="0.3">
      <c r="A81" s="47" t="s">
        <v>102</v>
      </c>
      <c r="B81" s="47" t="s">
        <v>103</v>
      </c>
      <c r="C81" s="48">
        <v>130</v>
      </c>
      <c r="D81" s="48"/>
      <c r="E81" s="48">
        <v>1827.5</v>
      </c>
      <c r="F81" s="137" t="s">
        <v>211</v>
      </c>
      <c r="G81" s="48"/>
    </row>
    <row r="82" spans="1:7" ht="18.600000000000001" customHeight="1" x14ac:dyDescent="0.3">
      <c r="A82" s="47" t="s">
        <v>177</v>
      </c>
      <c r="B82" s="135" t="s">
        <v>176</v>
      </c>
      <c r="C82" s="48">
        <v>205.41</v>
      </c>
      <c r="D82" s="48"/>
      <c r="E82" s="48">
        <v>32.39</v>
      </c>
      <c r="F82" s="48">
        <v>15.77</v>
      </c>
      <c r="G82" s="48"/>
    </row>
    <row r="83" spans="1:7" x14ac:dyDescent="0.3">
      <c r="A83" s="47" t="s">
        <v>90</v>
      </c>
      <c r="B83" s="47" t="s">
        <v>91</v>
      </c>
      <c r="C83" s="48">
        <v>205.41</v>
      </c>
      <c r="D83" s="48"/>
      <c r="E83" s="48">
        <v>32.39</v>
      </c>
      <c r="F83" s="48">
        <v>15.77</v>
      </c>
      <c r="G83" s="48"/>
    </row>
  </sheetData>
  <mergeCells count="6">
    <mergeCell ref="A30:B30"/>
    <mergeCell ref="A31:B31"/>
    <mergeCell ref="A2:G2"/>
    <mergeCell ref="A4:G4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D40" sqref="D40"/>
    </sheetView>
  </sheetViews>
  <sheetFormatPr defaultRowHeight="14.4" x14ac:dyDescent="0.3"/>
  <cols>
    <col min="1" max="1" width="12" style="19" bestFit="1" customWidth="1" collapsed="1"/>
    <col min="2" max="2" width="46.109375" style="19" customWidth="1" collapsed="1"/>
    <col min="3" max="3" width="15.33203125" style="19" bestFit="1" customWidth="1" collapsed="1"/>
    <col min="4" max="4" width="12.6640625" style="19" bestFit="1" customWidth="1" collapsed="1"/>
    <col min="5" max="5" width="10.77734375" style="19" bestFit="1" customWidth="1" collapsed="1"/>
    <col min="6" max="7" width="8.77734375" style="19" customWidth="1" collapsed="1"/>
    <col min="8" max="16384" width="8.88671875" style="19"/>
  </cols>
  <sheetData>
    <row r="1" spans="1:7" x14ac:dyDescent="0.3">
      <c r="A1" s="30"/>
    </row>
    <row r="2" spans="1:7" ht="15.6" x14ac:dyDescent="0.3">
      <c r="A2" s="190" t="s">
        <v>143</v>
      </c>
      <c r="B2" s="191"/>
      <c r="C2" s="191"/>
      <c r="D2" s="191"/>
      <c r="E2" s="191"/>
      <c r="F2" s="191"/>
      <c r="G2" s="191"/>
    </row>
    <row r="3" spans="1:7" x14ac:dyDescent="0.3">
      <c r="A3" s="30"/>
    </row>
    <row r="4" spans="1:7" x14ac:dyDescent="0.3">
      <c r="A4" s="30"/>
    </row>
    <row r="5" spans="1:7" ht="33.6" customHeight="1" x14ac:dyDescent="0.3">
      <c r="A5" s="182" t="s">
        <v>24</v>
      </c>
      <c r="B5" s="183"/>
      <c r="C5" s="31" t="s">
        <v>126</v>
      </c>
      <c r="D5" s="31" t="s">
        <v>25</v>
      </c>
      <c r="E5" s="31" t="s">
        <v>125</v>
      </c>
      <c r="F5" s="32" t="s">
        <v>124</v>
      </c>
      <c r="G5" s="32" t="s">
        <v>124</v>
      </c>
    </row>
    <row r="6" spans="1:7" x14ac:dyDescent="0.3">
      <c r="A6" s="184" t="s">
        <v>123</v>
      </c>
      <c r="B6" s="185"/>
      <c r="C6" s="33" t="s">
        <v>122</v>
      </c>
      <c r="D6" s="33" t="s">
        <v>121</v>
      </c>
      <c r="E6" s="34" t="s">
        <v>120</v>
      </c>
      <c r="F6" s="34" t="s">
        <v>141</v>
      </c>
      <c r="G6" s="34" t="s">
        <v>142</v>
      </c>
    </row>
    <row r="7" spans="1:7" s="43" customFormat="1" x14ac:dyDescent="0.3">
      <c r="A7" s="44" t="s">
        <v>265</v>
      </c>
      <c r="B7" s="44"/>
      <c r="C7" s="45">
        <v>393082.96</v>
      </c>
      <c r="D7" s="45">
        <v>936895</v>
      </c>
      <c r="E7" s="45">
        <v>564579.74</v>
      </c>
      <c r="F7" s="46">
        <f>E7/C7*100</f>
        <v>143.62864775415346</v>
      </c>
      <c r="G7" s="46">
        <f>E7/D7*100</f>
        <v>60.260727189279486</v>
      </c>
    </row>
    <row r="8" spans="1:7" x14ac:dyDescent="0.3">
      <c r="A8" s="47" t="s">
        <v>136</v>
      </c>
      <c r="B8" s="47" t="s">
        <v>5</v>
      </c>
      <c r="C8" s="48">
        <v>261950.98</v>
      </c>
      <c r="D8" s="48">
        <v>788395</v>
      </c>
      <c r="E8" s="48">
        <v>378501.24</v>
      </c>
      <c r="F8" s="49">
        <f t="shared" ref="F8:F17" si="0">E8/C8*100</f>
        <v>144.49315669672239</v>
      </c>
      <c r="G8" s="49">
        <f t="shared" ref="G8:G17" si="1">E8/D8*100</f>
        <v>48.009086815619071</v>
      </c>
    </row>
    <row r="9" spans="1:7" x14ac:dyDescent="0.3">
      <c r="A9" s="47" t="s">
        <v>4</v>
      </c>
      <c r="B9" s="47" t="s">
        <v>5</v>
      </c>
      <c r="C9" s="48">
        <v>261950.98</v>
      </c>
      <c r="D9" s="48">
        <v>788395</v>
      </c>
      <c r="E9" s="48">
        <v>378501.24</v>
      </c>
      <c r="F9" s="49">
        <f t="shared" si="0"/>
        <v>144.49315669672239</v>
      </c>
      <c r="G9" s="49">
        <f t="shared" si="1"/>
        <v>48.009086815619071</v>
      </c>
    </row>
    <row r="10" spans="1:7" x14ac:dyDescent="0.3">
      <c r="A10" s="47" t="s">
        <v>135</v>
      </c>
      <c r="B10" s="47" t="s">
        <v>134</v>
      </c>
      <c r="C10" s="48">
        <v>4185</v>
      </c>
      <c r="D10" s="48">
        <v>5000</v>
      </c>
      <c r="E10" s="48">
        <v>7025</v>
      </c>
      <c r="F10" s="49">
        <f t="shared" si="0"/>
        <v>167.86140979689367</v>
      </c>
      <c r="G10" s="49">
        <f t="shared" si="1"/>
        <v>140.5</v>
      </c>
    </row>
    <row r="11" spans="1:7" x14ac:dyDescent="0.3">
      <c r="A11" s="47" t="s">
        <v>7</v>
      </c>
      <c r="B11" s="47" t="s">
        <v>9</v>
      </c>
      <c r="C11" s="48">
        <v>4185</v>
      </c>
      <c r="D11" s="48">
        <v>5000</v>
      </c>
      <c r="E11" s="48">
        <v>7025</v>
      </c>
      <c r="F11" s="49">
        <f t="shared" si="0"/>
        <v>167.86140979689367</v>
      </c>
      <c r="G11" s="49">
        <f t="shared" si="1"/>
        <v>140.5</v>
      </c>
    </row>
    <row r="12" spans="1:7" x14ac:dyDescent="0.3">
      <c r="A12" s="47" t="s">
        <v>133</v>
      </c>
      <c r="B12" s="47" t="s">
        <v>132</v>
      </c>
      <c r="C12" s="48">
        <v>51231.6</v>
      </c>
      <c r="D12" s="48">
        <v>57500</v>
      </c>
      <c r="E12" s="48">
        <v>99426.5</v>
      </c>
      <c r="F12" s="49">
        <f t="shared" si="0"/>
        <v>194.0726036274487</v>
      </c>
      <c r="G12" s="49">
        <f t="shared" si="1"/>
        <v>172.91565217391306</v>
      </c>
    </row>
    <row r="13" spans="1:7" x14ac:dyDescent="0.3">
      <c r="A13" s="47" t="s">
        <v>10</v>
      </c>
      <c r="B13" s="47" t="s">
        <v>11</v>
      </c>
      <c r="C13" s="48">
        <v>51231.6</v>
      </c>
      <c r="D13" s="48">
        <v>57500</v>
      </c>
      <c r="E13" s="48">
        <v>99426.5</v>
      </c>
      <c r="F13" s="49">
        <f t="shared" si="0"/>
        <v>194.0726036274487</v>
      </c>
      <c r="G13" s="49">
        <f t="shared" si="1"/>
        <v>172.91565217391306</v>
      </c>
    </row>
    <row r="14" spans="1:7" x14ac:dyDescent="0.3">
      <c r="A14" s="47" t="s">
        <v>131</v>
      </c>
      <c r="B14" s="47" t="s">
        <v>130</v>
      </c>
      <c r="C14" s="48">
        <v>70012.38</v>
      </c>
      <c r="D14" s="48">
        <v>75000</v>
      </c>
      <c r="E14" s="48">
        <v>73960</v>
      </c>
      <c r="F14" s="49">
        <f t="shared" si="0"/>
        <v>105.63845994094187</v>
      </c>
      <c r="G14" s="49">
        <f t="shared" si="1"/>
        <v>98.61333333333333</v>
      </c>
    </row>
    <row r="15" spans="1:7" x14ac:dyDescent="0.3">
      <c r="A15" s="47" t="s">
        <v>13</v>
      </c>
      <c r="B15" s="47" t="s">
        <v>14</v>
      </c>
      <c r="C15" s="48">
        <v>70012.38</v>
      </c>
      <c r="D15" s="48">
        <v>75000</v>
      </c>
      <c r="E15" s="48">
        <v>73960</v>
      </c>
      <c r="F15" s="49">
        <f t="shared" si="0"/>
        <v>105.63845994094187</v>
      </c>
      <c r="G15" s="49">
        <f t="shared" si="1"/>
        <v>98.61333333333333</v>
      </c>
    </row>
    <row r="16" spans="1:7" x14ac:dyDescent="0.3">
      <c r="A16" s="47" t="s">
        <v>129</v>
      </c>
      <c r="B16" s="47" t="s">
        <v>128</v>
      </c>
      <c r="C16" s="48">
        <v>5703</v>
      </c>
      <c r="D16" s="48">
        <v>11000</v>
      </c>
      <c r="E16" s="48">
        <v>5667</v>
      </c>
      <c r="F16" s="49">
        <f t="shared" si="0"/>
        <v>99.368753287743289</v>
      </c>
      <c r="G16" s="49">
        <f t="shared" si="1"/>
        <v>51.518181818181816</v>
      </c>
    </row>
    <row r="17" spans="1:7" x14ac:dyDescent="0.3">
      <c r="A17" s="47" t="s">
        <v>16</v>
      </c>
      <c r="B17" s="47" t="s">
        <v>17</v>
      </c>
      <c r="C17" s="48">
        <v>5703</v>
      </c>
      <c r="D17" s="48">
        <v>11000</v>
      </c>
      <c r="E17" s="48">
        <v>5667</v>
      </c>
      <c r="F17" s="49">
        <f t="shared" si="0"/>
        <v>99.368753287743289</v>
      </c>
      <c r="G17" s="49">
        <f t="shared" si="1"/>
        <v>51.518181818181816</v>
      </c>
    </row>
    <row r="18" spans="1:7" x14ac:dyDescent="0.3">
      <c r="A18" s="36"/>
      <c r="B18" s="36"/>
      <c r="C18" s="36"/>
      <c r="D18" s="36"/>
      <c r="E18" s="36"/>
      <c r="F18" s="36"/>
      <c r="G18" s="36"/>
    </row>
    <row r="19" spans="1:7" x14ac:dyDescent="0.3">
      <c r="A19" s="35"/>
      <c r="B19" s="35"/>
      <c r="C19" s="35"/>
      <c r="D19" s="35"/>
      <c r="E19" s="35"/>
      <c r="F19" s="35"/>
      <c r="G19" s="35"/>
    </row>
    <row r="20" spans="1:7" x14ac:dyDescent="0.3">
      <c r="A20" s="35"/>
      <c r="B20" s="35"/>
      <c r="C20" s="35"/>
      <c r="D20" s="35"/>
      <c r="E20" s="35"/>
      <c r="F20" s="35"/>
      <c r="G20" s="35"/>
    </row>
    <row r="21" spans="1:7" ht="28.8" x14ac:dyDescent="0.3">
      <c r="A21" s="182" t="s">
        <v>24</v>
      </c>
      <c r="B21" s="183"/>
      <c r="C21" s="31" t="s">
        <v>126</v>
      </c>
      <c r="D21" s="31" t="s">
        <v>25</v>
      </c>
      <c r="E21" s="31" t="s">
        <v>125</v>
      </c>
      <c r="F21" s="32" t="s">
        <v>124</v>
      </c>
      <c r="G21" s="32" t="s">
        <v>124</v>
      </c>
    </row>
    <row r="22" spans="1:7" x14ac:dyDescent="0.3">
      <c r="A22" s="184" t="s">
        <v>123</v>
      </c>
      <c r="B22" s="185"/>
      <c r="C22" s="33" t="s">
        <v>122</v>
      </c>
      <c r="D22" s="33" t="s">
        <v>121</v>
      </c>
      <c r="E22" s="34" t="s">
        <v>120</v>
      </c>
      <c r="F22" s="34" t="s">
        <v>141</v>
      </c>
      <c r="G22" s="34" t="s">
        <v>142</v>
      </c>
    </row>
    <row r="23" spans="1:7" s="43" customFormat="1" x14ac:dyDescent="0.3">
      <c r="A23" s="188" t="s">
        <v>119</v>
      </c>
      <c r="B23" s="189"/>
      <c r="C23" s="9">
        <v>362065.58</v>
      </c>
      <c r="D23" s="9">
        <v>948895</v>
      </c>
      <c r="E23" s="9">
        <v>502480.6</v>
      </c>
      <c r="F23" s="9">
        <v>138.78</v>
      </c>
      <c r="G23" s="9" t="s">
        <v>1</v>
      </c>
    </row>
    <row r="24" spans="1:7" x14ac:dyDescent="0.3">
      <c r="A24" s="11" t="s">
        <v>136</v>
      </c>
      <c r="B24" s="11" t="s">
        <v>5</v>
      </c>
      <c r="C24" s="7">
        <v>260360.18</v>
      </c>
      <c r="D24" s="7">
        <v>788395</v>
      </c>
      <c r="E24" s="7">
        <v>366870.1</v>
      </c>
      <c r="F24" s="7">
        <v>140.91</v>
      </c>
      <c r="G24" s="7" t="s">
        <v>6</v>
      </c>
    </row>
    <row r="25" spans="1:7" x14ac:dyDescent="0.3">
      <c r="A25" s="11" t="s">
        <v>4</v>
      </c>
      <c r="B25" s="11" t="s">
        <v>5</v>
      </c>
      <c r="C25" s="7">
        <v>260360.18</v>
      </c>
      <c r="D25" s="7">
        <v>788395</v>
      </c>
      <c r="E25" s="7">
        <v>366870.1</v>
      </c>
      <c r="F25" s="7">
        <v>140.91</v>
      </c>
      <c r="G25" s="7" t="s">
        <v>6</v>
      </c>
    </row>
    <row r="26" spans="1:7" x14ac:dyDescent="0.3">
      <c r="A26" s="11" t="s">
        <v>135</v>
      </c>
      <c r="B26" s="11" t="s">
        <v>134</v>
      </c>
      <c r="C26" s="7">
        <v>1666.41</v>
      </c>
      <c r="D26" s="7">
        <v>5000</v>
      </c>
      <c r="E26" s="7"/>
      <c r="F26" s="7"/>
      <c r="G26" s="7"/>
    </row>
    <row r="27" spans="1:7" x14ac:dyDescent="0.3">
      <c r="A27" s="11" t="s">
        <v>7</v>
      </c>
      <c r="B27" s="11" t="s">
        <v>9</v>
      </c>
      <c r="C27" s="7">
        <v>1666.41</v>
      </c>
      <c r="D27" s="7">
        <v>5000</v>
      </c>
      <c r="E27" s="7"/>
      <c r="F27" s="7"/>
      <c r="G27" s="7"/>
    </row>
    <row r="28" spans="1:7" x14ac:dyDescent="0.3">
      <c r="A28" s="11" t="s">
        <v>133</v>
      </c>
      <c r="B28" s="11" t="s">
        <v>132</v>
      </c>
      <c r="C28" s="7">
        <v>39482.92</v>
      </c>
      <c r="D28" s="7">
        <v>57500</v>
      </c>
      <c r="E28" s="7">
        <v>72652.23</v>
      </c>
      <c r="F28" s="7">
        <v>184.01</v>
      </c>
      <c r="G28" s="7" t="s">
        <v>12</v>
      </c>
    </row>
    <row r="29" spans="1:7" x14ac:dyDescent="0.3">
      <c r="A29" s="11" t="s">
        <v>10</v>
      </c>
      <c r="B29" s="11" t="s">
        <v>11</v>
      </c>
      <c r="C29" s="7">
        <v>39482.92</v>
      </c>
      <c r="D29" s="7">
        <v>57500</v>
      </c>
      <c r="E29" s="7">
        <v>72652.23</v>
      </c>
      <c r="F29" s="7">
        <v>184.01</v>
      </c>
      <c r="G29" s="7" t="s">
        <v>12</v>
      </c>
    </row>
    <row r="30" spans="1:7" x14ac:dyDescent="0.3">
      <c r="A30" s="11" t="s">
        <v>131</v>
      </c>
      <c r="B30" s="11" t="s">
        <v>130</v>
      </c>
      <c r="C30" s="7">
        <v>32878.800000000003</v>
      </c>
      <c r="D30" s="7">
        <v>75000</v>
      </c>
      <c r="E30" s="7">
        <v>52127.87</v>
      </c>
      <c r="F30" s="7">
        <v>158.55000000000001</v>
      </c>
      <c r="G30" s="7" t="s">
        <v>15</v>
      </c>
    </row>
    <row r="31" spans="1:7" x14ac:dyDescent="0.3">
      <c r="A31" s="11" t="s">
        <v>13</v>
      </c>
      <c r="B31" s="11" t="s">
        <v>14</v>
      </c>
      <c r="C31" s="7">
        <v>32878.800000000003</v>
      </c>
      <c r="D31" s="7">
        <v>75000</v>
      </c>
      <c r="E31" s="7">
        <v>52127.87</v>
      </c>
      <c r="F31" s="7">
        <v>158.55000000000001</v>
      </c>
      <c r="G31" s="7" t="s">
        <v>15</v>
      </c>
    </row>
    <row r="32" spans="1:7" x14ac:dyDescent="0.3">
      <c r="A32" s="11" t="s">
        <v>129</v>
      </c>
      <c r="B32" s="11" t="s">
        <v>128</v>
      </c>
      <c r="C32" s="7">
        <v>2034.36</v>
      </c>
      <c r="D32" s="7">
        <v>11000</v>
      </c>
      <c r="E32" s="7"/>
      <c r="F32" s="7"/>
      <c r="G32" s="7"/>
    </row>
    <row r="33" spans="1:7" x14ac:dyDescent="0.3">
      <c r="A33" s="11" t="s">
        <v>16</v>
      </c>
      <c r="B33" s="11" t="s">
        <v>17</v>
      </c>
      <c r="C33" s="7">
        <v>2034.36</v>
      </c>
      <c r="D33" s="7">
        <v>11000</v>
      </c>
      <c r="E33" s="7"/>
      <c r="F33" s="7"/>
      <c r="G33" s="7"/>
    </row>
    <row r="34" spans="1:7" x14ac:dyDescent="0.3">
      <c r="A34" s="11" t="s">
        <v>139</v>
      </c>
      <c r="B34" s="11" t="s">
        <v>138</v>
      </c>
      <c r="C34" s="7">
        <v>25642.91</v>
      </c>
      <c r="D34" s="7">
        <v>12000</v>
      </c>
      <c r="E34" s="7">
        <v>10830.4</v>
      </c>
      <c r="F34" s="7">
        <v>42.24</v>
      </c>
      <c r="G34" s="7" t="s">
        <v>137</v>
      </c>
    </row>
    <row r="35" spans="1:7" x14ac:dyDescent="0.3">
      <c r="A35" s="11" t="s">
        <v>18</v>
      </c>
      <c r="B35" s="11" t="s">
        <v>19</v>
      </c>
      <c r="C35" s="7">
        <v>4130</v>
      </c>
      <c r="D35" s="7">
        <v>6000</v>
      </c>
      <c r="E35" s="7">
        <v>10063.4</v>
      </c>
      <c r="F35" s="7">
        <v>243.67</v>
      </c>
      <c r="G35" s="7" t="s">
        <v>20</v>
      </c>
    </row>
    <row r="36" spans="1:7" x14ac:dyDescent="0.3">
      <c r="A36" s="11" t="s">
        <v>21</v>
      </c>
      <c r="B36" s="11" t="s">
        <v>22</v>
      </c>
      <c r="C36" s="7">
        <v>21512.91</v>
      </c>
      <c r="D36" s="7">
        <v>6000</v>
      </c>
      <c r="E36" s="7">
        <v>767</v>
      </c>
      <c r="F36" s="7">
        <v>3.57</v>
      </c>
      <c r="G36" s="7" t="s">
        <v>23</v>
      </c>
    </row>
    <row r="37" spans="1:7" x14ac:dyDescent="0.3">
      <c r="A37" s="37"/>
      <c r="B37" s="37"/>
      <c r="C37" s="37"/>
      <c r="D37" s="37"/>
      <c r="E37" s="37"/>
      <c r="F37" s="37"/>
      <c r="G37" s="37"/>
    </row>
  </sheetData>
  <mergeCells count="6">
    <mergeCell ref="A2:G2"/>
    <mergeCell ref="A23:B23"/>
    <mergeCell ref="A22:B22"/>
    <mergeCell ref="A5:B5"/>
    <mergeCell ref="A21:B21"/>
    <mergeCell ref="A6:B6"/>
  </mergeCell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L45" sqref="L45"/>
    </sheetView>
  </sheetViews>
  <sheetFormatPr defaultRowHeight="14.4" x14ac:dyDescent="0.3"/>
  <cols>
    <col min="1" max="1" width="12.77734375" style="19" bestFit="1" customWidth="1" collapsed="1"/>
    <col min="2" max="2" width="29.109375" style="19" bestFit="1" customWidth="1" collapsed="1"/>
    <col min="3" max="3" width="15.33203125" style="19" bestFit="1" customWidth="1" collapsed="1"/>
    <col min="4" max="4" width="12.6640625" style="19" bestFit="1" customWidth="1" collapsed="1"/>
    <col min="5" max="5" width="14.6640625" style="19" customWidth="1" collapsed="1"/>
    <col min="6" max="6" width="13.77734375" style="19" customWidth="1" collapsed="1"/>
    <col min="7" max="7" width="15.5546875" style="19" customWidth="1" collapsed="1"/>
    <col min="8" max="16384" width="8.88671875" style="19"/>
  </cols>
  <sheetData>
    <row r="1" spans="1:7" x14ac:dyDescent="0.3">
      <c r="A1" s="30"/>
    </row>
    <row r="2" spans="1:7" x14ac:dyDescent="0.3">
      <c r="A2" s="30"/>
    </row>
    <row r="3" spans="1:7" x14ac:dyDescent="0.3">
      <c r="A3" s="30"/>
    </row>
    <row r="4" spans="1:7" ht="15.6" x14ac:dyDescent="0.3">
      <c r="A4" s="190" t="s">
        <v>127</v>
      </c>
      <c r="B4" s="191"/>
      <c r="C4" s="191"/>
      <c r="D4" s="191"/>
      <c r="E4" s="191"/>
      <c r="F4" s="191"/>
      <c r="G4" s="191"/>
    </row>
    <row r="5" spans="1:7" x14ac:dyDescent="0.3">
      <c r="A5" s="30"/>
    </row>
    <row r="6" spans="1:7" x14ac:dyDescent="0.3">
      <c r="A6" s="30"/>
    </row>
    <row r="7" spans="1:7" ht="28.8" x14ac:dyDescent="0.3">
      <c r="A7" s="192" t="s">
        <v>24</v>
      </c>
      <c r="B7" s="193"/>
      <c r="C7" s="29" t="s">
        <v>126</v>
      </c>
      <c r="D7" s="29" t="s">
        <v>25</v>
      </c>
      <c r="E7" s="29" t="s">
        <v>125</v>
      </c>
      <c r="F7" s="28" t="s">
        <v>124</v>
      </c>
      <c r="G7" s="28" t="s">
        <v>124</v>
      </c>
    </row>
    <row r="8" spans="1:7" s="25" customFormat="1" ht="10.199999999999999" x14ac:dyDescent="0.2">
      <c r="A8" s="194" t="s">
        <v>123</v>
      </c>
      <c r="B8" s="195"/>
      <c r="C8" s="27" t="s">
        <v>122</v>
      </c>
      <c r="D8" s="27" t="s">
        <v>121</v>
      </c>
      <c r="E8" s="26">
        <v>4</v>
      </c>
      <c r="F8" s="26" t="s">
        <v>141</v>
      </c>
      <c r="G8" s="26" t="s">
        <v>142</v>
      </c>
    </row>
    <row r="9" spans="1:7" x14ac:dyDescent="0.3">
      <c r="A9" s="24" t="s">
        <v>119</v>
      </c>
      <c r="B9" s="23"/>
      <c r="C9" s="22">
        <v>362065.58</v>
      </c>
      <c r="D9" s="22">
        <v>948895</v>
      </c>
      <c r="E9" s="22">
        <v>502480.6</v>
      </c>
      <c r="F9" s="42">
        <f>E9/C9*100</f>
        <v>138.78165386502633</v>
      </c>
      <c r="G9" s="42">
        <f>E9/D9*100</f>
        <v>52.954288936078278</v>
      </c>
    </row>
    <row r="10" spans="1:7" x14ac:dyDescent="0.3">
      <c r="A10" s="24" t="s">
        <v>118</v>
      </c>
      <c r="B10" s="23" t="s">
        <v>117</v>
      </c>
      <c r="C10" s="22">
        <v>362065.58</v>
      </c>
      <c r="D10" s="22">
        <v>948895</v>
      </c>
      <c r="E10" s="22">
        <v>502480.6</v>
      </c>
      <c r="F10" s="42">
        <f t="shared" ref="F10:F11" si="0">E10/C10*100</f>
        <v>138.78165386502633</v>
      </c>
      <c r="G10" s="42">
        <f t="shared" ref="G10:G11" si="1">E10/D10*100</f>
        <v>52.954288936078278</v>
      </c>
    </row>
    <row r="11" spans="1:7" x14ac:dyDescent="0.3">
      <c r="A11" s="24" t="s">
        <v>116</v>
      </c>
      <c r="B11" s="23" t="s">
        <v>115</v>
      </c>
      <c r="C11" s="22">
        <v>362065.58</v>
      </c>
      <c r="D11" s="22">
        <v>948895</v>
      </c>
      <c r="E11" s="22">
        <v>502480.6</v>
      </c>
      <c r="F11" s="42">
        <f t="shared" si="0"/>
        <v>138.78165386502633</v>
      </c>
      <c r="G11" s="42">
        <f t="shared" si="1"/>
        <v>52.954288936078278</v>
      </c>
    </row>
    <row r="12" spans="1:7" s="20" customFormat="1" x14ac:dyDescent="0.3">
      <c r="A12" s="21"/>
      <c r="B12" s="21"/>
      <c r="C12" s="21"/>
      <c r="D12" s="21"/>
      <c r="E12" s="21"/>
      <c r="F12" s="21"/>
      <c r="G12" s="21"/>
    </row>
  </sheetData>
  <mergeCells count="3">
    <mergeCell ref="A7:B7"/>
    <mergeCell ref="A8:B8"/>
    <mergeCell ref="A4:G4"/>
  </mergeCells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J9" sqref="J9"/>
    </sheetView>
  </sheetViews>
  <sheetFormatPr defaultRowHeight="14.4" x14ac:dyDescent="0.3"/>
  <cols>
    <col min="1" max="1" width="3.44140625" style="107" customWidth="1"/>
    <col min="2" max="2" width="4.21875" style="107" customWidth="1"/>
    <col min="3" max="3" width="4.44140625" style="107" customWidth="1"/>
    <col min="4" max="4" width="5.44140625" style="107" bestFit="1" customWidth="1"/>
    <col min="5" max="5" width="25.33203125" style="107" customWidth="1"/>
    <col min="6" max="6" width="17.44140625" style="107" customWidth="1"/>
    <col min="7" max="7" width="19.109375" style="107" customWidth="1"/>
    <col min="8" max="8" width="25.33203125" style="107" customWidth="1"/>
    <col min="9" max="10" width="11.77734375" style="107" customWidth="1"/>
    <col min="11" max="16384" width="8.88671875" style="107"/>
  </cols>
  <sheetData>
    <row r="1" spans="1:10" ht="18" customHeight="1" x14ac:dyDescent="0.3">
      <c r="A1" s="106"/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" customHeight="1" x14ac:dyDescent="0.3">
      <c r="A2" s="196" t="s">
        <v>242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.75" customHeight="1" x14ac:dyDescent="0.3">
      <c r="A3" s="196" t="s">
        <v>243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17.399999999999999" x14ac:dyDescent="0.3">
      <c r="A4" s="106"/>
      <c r="B4" s="106"/>
      <c r="C4" s="106"/>
      <c r="D4" s="106"/>
      <c r="E4" s="106"/>
      <c r="F4" s="106"/>
      <c r="G4" s="106"/>
      <c r="H4" s="108"/>
      <c r="I4" s="108"/>
      <c r="J4" s="108"/>
    </row>
    <row r="5" spans="1:10" ht="25.5" customHeight="1" x14ac:dyDescent="0.3">
      <c r="A5" s="197" t="s">
        <v>221</v>
      </c>
      <c r="B5" s="198"/>
      <c r="C5" s="198"/>
      <c r="D5" s="198"/>
      <c r="E5" s="199"/>
      <c r="F5" s="109" t="s">
        <v>220</v>
      </c>
      <c r="G5" s="110" t="s">
        <v>241</v>
      </c>
      <c r="H5" s="109" t="s">
        <v>240</v>
      </c>
      <c r="I5" s="110" t="s">
        <v>219</v>
      </c>
      <c r="J5" s="110" t="s">
        <v>218</v>
      </c>
    </row>
    <row r="6" spans="1:10" x14ac:dyDescent="0.3">
      <c r="A6" s="197">
        <v>1</v>
      </c>
      <c r="B6" s="198"/>
      <c r="C6" s="198"/>
      <c r="D6" s="198"/>
      <c r="E6" s="199"/>
      <c r="F6" s="111">
        <v>2</v>
      </c>
      <c r="G6" s="111">
        <v>3</v>
      </c>
      <c r="H6" s="111">
        <v>4</v>
      </c>
      <c r="I6" s="111" t="s">
        <v>217</v>
      </c>
      <c r="J6" s="111" t="s">
        <v>216</v>
      </c>
    </row>
    <row r="7" spans="1:10" ht="26.4" x14ac:dyDescent="0.3">
      <c r="A7" s="112">
        <v>8</v>
      </c>
      <c r="B7" s="112"/>
      <c r="C7" s="112"/>
      <c r="D7" s="112"/>
      <c r="E7" s="112" t="s">
        <v>244</v>
      </c>
      <c r="F7" s="113"/>
      <c r="G7" s="113"/>
      <c r="H7" s="114"/>
      <c r="I7" s="114"/>
      <c r="J7" s="114"/>
    </row>
    <row r="8" spans="1:10" x14ac:dyDescent="0.3">
      <c r="A8" s="112"/>
      <c r="B8" s="115">
        <v>84</v>
      </c>
      <c r="C8" s="115"/>
      <c r="D8" s="115"/>
      <c r="E8" s="115" t="s">
        <v>245</v>
      </c>
      <c r="F8" s="113"/>
      <c r="G8" s="113"/>
      <c r="H8" s="114"/>
      <c r="I8" s="114"/>
      <c r="J8" s="114"/>
    </row>
    <row r="9" spans="1:10" ht="52.8" x14ac:dyDescent="0.3">
      <c r="A9" s="116"/>
      <c r="B9" s="116"/>
      <c r="C9" s="116">
        <v>841</v>
      </c>
      <c r="D9" s="116"/>
      <c r="E9" s="117" t="s">
        <v>246</v>
      </c>
      <c r="F9" s="113"/>
      <c r="G9" s="113"/>
      <c r="H9" s="114"/>
      <c r="I9" s="114"/>
      <c r="J9" s="114"/>
    </row>
    <row r="10" spans="1:10" ht="26.4" x14ac:dyDescent="0.3">
      <c r="A10" s="116"/>
      <c r="B10" s="116"/>
      <c r="C10" s="116"/>
      <c r="D10" s="116">
        <v>8413</v>
      </c>
      <c r="E10" s="117" t="s">
        <v>247</v>
      </c>
      <c r="F10" s="113"/>
      <c r="G10" s="113"/>
      <c r="H10" s="114"/>
      <c r="I10" s="114"/>
      <c r="J10" s="114"/>
    </row>
    <row r="11" spans="1:10" x14ac:dyDescent="0.3">
      <c r="A11" s="116"/>
      <c r="B11" s="116"/>
      <c r="C11" s="116"/>
      <c r="D11" s="118" t="s">
        <v>248</v>
      </c>
      <c r="E11" s="119"/>
      <c r="F11" s="113"/>
      <c r="G11" s="113"/>
      <c r="H11" s="114"/>
      <c r="I11" s="114"/>
      <c r="J11" s="114"/>
    </row>
    <row r="12" spans="1:10" ht="26.4" x14ac:dyDescent="0.3">
      <c r="A12" s="120">
        <v>5</v>
      </c>
      <c r="B12" s="121"/>
      <c r="C12" s="121"/>
      <c r="D12" s="121"/>
      <c r="E12" s="122" t="s">
        <v>249</v>
      </c>
      <c r="F12" s="113"/>
      <c r="G12" s="113"/>
      <c r="H12" s="114"/>
      <c r="I12" s="114"/>
      <c r="J12" s="114"/>
    </row>
    <row r="13" spans="1:10" ht="26.4" x14ac:dyDescent="0.3">
      <c r="A13" s="115"/>
      <c r="B13" s="115">
        <v>54</v>
      </c>
      <c r="C13" s="115"/>
      <c r="D13" s="115"/>
      <c r="E13" s="123" t="s">
        <v>250</v>
      </c>
      <c r="F13" s="113"/>
      <c r="G13" s="113"/>
      <c r="H13" s="114"/>
      <c r="I13" s="114"/>
      <c r="J13" s="114"/>
    </row>
    <row r="14" spans="1:10" ht="66" x14ac:dyDescent="0.3">
      <c r="A14" s="115"/>
      <c r="B14" s="115"/>
      <c r="C14" s="115">
        <v>541</v>
      </c>
      <c r="D14" s="117"/>
      <c r="E14" s="117" t="s">
        <v>251</v>
      </c>
      <c r="F14" s="113"/>
      <c r="G14" s="113"/>
      <c r="H14" s="114"/>
      <c r="I14" s="114"/>
      <c r="J14" s="114"/>
    </row>
    <row r="15" spans="1:10" ht="39.6" x14ac:dyDescent="0.3">
      <c r="A15" s="115"/>
      <c r="B15" s="115"/>
      <c r="C15" s="115"/>
      <c r="D15" s="117">
        <v>5413</v>
      </c>
      <c r="E15" s="117" t="s">
        <v>252</v>
      </c>
      <c r="F15" s="113"/>
      <c r="G15" s="113"/>
      <c r="H15" s="114"/>
      <c r="I15" s="114"/>
      <c r="J15" s="114"/>
    </row>
    <row r="16" spans="1:10" x14ac:dyDescent="0.3">
      <c r="A16" s="124" t="s">
        <v>253</v>
      </c>
      <c r="B16" s="121"/>
      <c r="C16" s="121"/>
      <c r="D16" s="121"/>
      <c r="E16" s="122" t="s">
        <v>248</v>
      </c>
      <c r="F16" s="113"/>
      <c r="G16" s="113"/>
      <c r="H16" s="114"/>
      <c r="I16" s="114"/>
      <c r="J16" s="114"/>
    </row>
  </sheetData>
  <mergeCells count="4">
    <mergeCell ref="A2:J2"/>
    <mergeCell ref="A3:J3"/>
    <mergeCell ref="A5:E5"/>
    <mergeCell ref="A6:E6"/>
  </mergeCells>
  <pageMargins left="0.7" right="0.7" top="0.75" bottom="0.75" header="0.3" footer="0.3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E1" sqref="E1:F1048576"/>
    </sheetView>
  </sheetViews>
  <sheetFormatPr defaultRowHeight="14.4" x14ac:dyDescent="0.3"/>
  <cols>
    <col min="1" max="1" width="37.6640625" style="107" customWidth="1"/>
    <col min="2" max="2" width="25.33203125" style="107" customWidth="1"/>
    <col min="3" max="3" width="21.33203125" style="107" customWidth="1"/>
    <col min="4" max="4" width="19.77734375" style="107" customWidth="1"/>
    <col min="5" max="6" width="11.77734375" style="107" customWidth="1"/>
    <col min="7" max="16384" width="8.88671875" style="107"/>
  </cols>
  <sheetData>
    <row r="1" spans="1:6" ht="17.399999999999999" x14ac:dyDescent="0.3">
      <c r="A1" s="106"/>
      <c r="B1" s="106"/>
      <c r="C1" s="106"/>
      <c r="D1" s="108"/>
      <c r="E1" s="108"/>
      <c r="F1" s="108"/>
    </row>
    <row r="2" spans="1:6" ht="15.75" customHeight="1" x14ac:dyDescent="0.3">
      <c r="A2" s="196" t="s">
        <v>254</v>
      </c>
      <c r="B2" s="196"/>
      <c r="C2" s="196"/>
      <c r="D2" s="196"/>
      <c r="E2" s="196"/>
      <c r="F2" s="196"/>
    </row>
    <row r="3" spans="1:6" ht="17.399999999999999" x14ac:dyDescent="0.3">
      <c r="A3" s="106"/>
      <c r="B3" s="106"/>
      <c r="C3" s="106"/>
      <c r="D3" s="108"/>
      <c r="E3" s="108"/>
      <c r="F3" s="108"/>
    </row>
    <row r="4" spans="1:6" ht="26.4" x14ac:dyDescent="0.3">
      <c r="A4" s="110" t="s">
        <v>221</v>
      </c>
      <c r="B4" s="109" t="s">
        <v>220</v>
      </c>
      <c r="C4" s="110" t="s">
        <v>264</v>
      </c>
      <c r="D4" s="109" t="s">
        <v>240</v>
      </c>
      <c r="E4" s="110" t="s">
        <v>219</v>
      </c>
      <c r="F4" s="110" t="s">
        <v>218</v>
      </c>
    </row>
    <row r="5" spans="1:6" x14ac:dyDescent="0.3">
      <c r="A5" s="110">
        <v>1</v>
      </c>
      <c r="B5" s="110">
        <v>2</v>
      </c>
      <c r="C5" s="110">
        <v>3</v>
      </c>
      <c r="D5" s="110">
        <v>4</v>
      </c>
      <c r="E5" s="110" t="s">
        <v>217</v>
      </c>
      <c r="F5" s="110" t="s">
        <v>216</v>
      </c>
    </row>
    <row r="6" spans="1:6" x14ac:dyDescent="0.3">
      <c r="A6" s="112" t="s">
        <v>255</v>
      </c>
      <c r="B6" s="113"/>
      <c r="C6" s="113"/>
      <c r="D6" s="114"/>
      <c r="E6" s="114"/>
      <c r="F6" s="114"/>
    </row>
    <row r="7" spans="1:6" x14ac:dyDescent="0.3">
      <c r="A7" s="112" t="s">
        <v>256</v>
      </c>
      <c r="B7" s="113"/>
      <c r="C7" s="113"/>
      <c r="D7" s="114"/>
      <c r="E7" s="114"/>
      <c r="F7" s="114"/>
    </row>
    <row r="8" spans="1:6" x14ac:dyDescent="0.3">
      <c r="A8" s="125" t="s">
        <v>257</v>
      </c>
      <c r="B8" s="113"/>
      <c r="C8" s="113"/>
      <c r="D8" s="114"/>
      <c r="E8" s="114"/>
      <c r="F8" s="114"/>
    </row>
    <row r="9" spans="1:6" x14ac:dyDescent="0.3">
      <c r="A9" s="126" t="s">
        <v>258</v>
      </c>
      <c r="B9" s="113"/>
      <c r="C9" s="113"/>
      <c r="D9" s="114"/>
      <c r="E9" s="114"/>
      <c r="F9" s="114"/>
    </row>
    <row r="10" spans="1:6" x14ac:dyDescent="0.3">
      <c r="A10" s="126" t="s">
        <v>248</v>
      </c>
      <c r="B10" s="113"/>
      <c r="C10" s="113"/>
      <c r="D10" s="114"/>
      <c r="E10" s="114"/>
      <c r="F10" s="114"/>
    </row>
    <row r="11" spans="1:6" x14ac:dyDescent="0.3">
      <c r="A11" s="112" t="s">
        <v>259</v>
      </c>
      <c r="B11" s="113"/>
      <c r="C11" s="113"/>
      <c r="D11" s="114"/>
      <c r="E11" s="114"/>
      <c r="F11" s="114"/>
    </row>
    <row r="12" spans="1:6" x14ac:dyDescent="0.3">
      <c r="A12" s="127" t="s">
        <v>260</v>
      </c>
      <c r="B12" s="113"/>
      <c r="C12" s="113"/>
      <c r="D12" s="114"/>
      <c r="E12" s="114"/>
      <c r="F12" s="114"/>
    </row>
    <row r="13" spans="1:6" x14ac:dyDescent="0.3">
      <c r="A13" s="112" t="s">
        <v>261</v>
      </c>
      <c r="B13" s="113"/>
      <c r="C13" s="113"/>
      <c r="D13" s="114"/>
      <c r="E13" s="114"/>
      <c r="F13" s="114"/>
    </row>
    <row r="14" spans="1:6" x14ac:dyDescent="0.3">
      <c r="A14" s="127" t="s">
        <v>262</v>
      </c>
      <c r="B14" s="113"/>
      <c r="C14" s="113"/>
      <c r="D14" s="114"/>
      <c r="E14" s="114"/>
      <c r="F14" s="114"/>
    </row>
    <row r="15" spans="1:6" x14ac:dyDescent="0.3">
      <c r="A15" s="115" t="s">
        <v>253</v>
      </c>
      <c r="B15" s="113"/>
      <c r="C15" s="113"/>
      <c r="D15" s="114"/>
      <c r="E15" s="114"/>
      <c r="F15" s="114"/>
    </row>
    <row r="16" spans="1:6" x14ac:dyDescent="0.3">
      <c r="A16" s="127"/>
      <c r="B16" s="113"/>
      <c r="C16" s="113"/>
      <c r="D16" s="114"/>
      <c r="E16" s="114"/>
      <c r="F16" s="114"/>
    </row>
    <row r="17" spans="1:6" ht="15.75" customHeight="1" x14ac:dyDescent="0.3">
      <c r="A17" s="112" t="s">
        <v>263</v>
      </c>
      <c r="B17" s="113"/>
      <c r="C17" s="113"/>
      <c r="D17" s="114"/>
      <c r="E17" s="114"/>
      <c r="F17" s="114"/>
    </row>
    <row r="18" spans="1:6" ht="15.75" customHeight="1" x14ac:dyDescent="0.3">
      <c r="A18" s="112" t="s">
        <v>256</v>
      </c>
      <c r="B18" s="113"/>
      <c r="C18" s="113"/>
      <c r="D18" s="114"/>
      <c r="E18" s="114"/>
      <c r="F18" s="114"/>
    </row>
    <row r="19" spans="1:6" x14ac:dyDescent="0.3">
      <c r="A19" s="125" t="s">
        <v>257</v>
      </c>
      <c r="B19" s="113"/>
      <c r="C19" s="113"/>
      <c r="D19" s="114"/>
      <c r="E19" s="114"/>
      <c r="F19" s="114"/>
    </row>
    <row r="20" spans="1:6" x14ac:dyDescent="0.3">
      <c r="A20" s="126" t="s">
        <v>258</v>
      </c>
      <c r="B20" s="113"/>
      <c r="C20" s="113"/>
      <c r="D20" s="114"/>
      <c r="E20" s="114"/>
      <c r="F20" s="114"/>
    </row>
    <row r="21" spans="1:6" x14ac:dyDescent="0.3">
      <c r="A21" s="126" t="s">
        <v>248</v>
      </c>
      <c r="B21" s="113"/>
      <c r="C21" s="113"/>
      <c r="D21" s="114"/>
      <c r="E21" s="114"/>
      <c r="F21" s="114"/>
    </row>
    <row r="22" spans="1:6" x14ac:dyDescent="0.3">
      <c r="A22" s="112" t="s">
        <v>259</v>
      </c>
      <c r="B22" s="113"/>
      <c r="C22" s="113"/>
      <c r="D22" s="114"/>
      <c r="E22" s="114"/>
      <c r="F22" s="114"/>
    </row>
    <row r="23" spans="1:6" x14ac:dyDescent="0.3">
      <c r="A23" s="127" t="s">
        <v>260</v>
      </c>
      <c r="B23" s="113"/>
      <c r="C23" s="113"/>
      <c r="D23" s="114"/>
      <c r="E23" s="114"/>
      <c r="F23" s="114"/>
    </row>
    <row r="24" spans="1:6" x14ac:dyDescent="0.3">
      <c r="A24" s="112" t="s">
        <v>261</v>
      </c>
      <c r="B24" s="113"/>
      <c r="C24" s="113"/>
      <c r="D24" s="114"/>
      <c r="E24" s="114"/>
      <c r="F24" s="114"/>
    </row>
    <row r="25" spans="1:6" x14ac:dyDescent="0.3">
      <c r="A25" s="127" t="s">
        <v>262</v>
      </c>
      <c r="B25" s="113"/>
      <c r="C25" s="113"/>
      <c r="D25" s="114"/>
      <c r="E25" s="114"/>
      <c r="F25" s="114"/>
    </row>
    <row r="26" spans="1:6" x14ac:dyDescent="0.3">
      <c r="A26" s="115" t="s">
        <v>253</v>
      </c>
      <c r="B26" s="113"/>
      <c r="C26" s="113"/>
      <c r="D26" s="114"/>
      <c r="E26" s="114"/>
      <c r="F26" s="114"/>
    </row>
  </sheetData>
  <mergeCells count="1">
    <mergeCell ref="A2:F2"/>
  </mergeCells>
  <pageMargins left="0.7" right="0.7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0"/>
  <sheetViews>
    <sheetView topLeftCell="A100" zoomScaleNormal="100" workbookViewId="0">
      <selection activeCell="F146" sqref="F146"/>
    </sheetView>
  </sheetViews>
  <sheetFormatPr defaultRowHeight="14.4" x14ac:dyDescent="0.3"/>
  <cols>
    <col min="1" max="1" width="12.88671875" bestFit="1" customWidth="1" collapsed="1"/>
    <col min="2" max="2" width="59.77734375" bestFit="1" customWidth="1" collapsed="1"/>
    <col min="3" max="3" width="12.6640625" bestFit="1" customWidth="1" collapsed="1"/>
    <col min="4" max="4" width="11.44140625" customWidth="1" collapsed="1"/>
    <col min="5" max="5" width="12.44140625" customWidth="1" collapsed="1"/>
  </cols>
  <sheetData>
    <row r="2" spans="1:8" ht="15" x14ac:dyDescent="0.3">
      <c r="A2" s="204" t="s">
        <v>113</v>
      </c>
      <c r="B2" s="205"/>
      <c r="C2" s="205"/>
      <c r="D2" s="205"/>
      <c r="E2" s="206"/>
    </row>
    <row r="3" spans="1:8" ht="15" x14ac:dyDescent="0.3">
      <c r="A3" s="207" t="s">
        <v>114</v>
      </c>
      <c r="B3" s="208"/>
      <c r="C3" s="208"/>
      <c r="D3" s="208"/>
      <c r="E3" s="206"/>
    </row>
    <row r="4" spans="1:8" ht="15" x14ac:dyDescent="0.3">
      <c r="A4" s="17"/>
      <c r="B4" s="18"/>
      <c r="C4" s="18"/>
      <c r="D4" s="18"/>
    </row>
    <row r="5" spans="1:8" ht="15" x14ac:dyDescent="0.3">
      <c r="A5" s="17"/>
      <c r="B5" s="18"/>
      <c r="C5" s="18"/>
      <c r="D5" s="18"/>
    </row>
    <row r="6" spans="1:8" ht="43.2" customHeight="1" x14ac:dyDescent="0.3">
      <c r="A6" s="200" t="s">
        <v>24</v>
      </c>
      <c r="B6" s="201"/>
      <c r="C6" s="4" t="s">
        <v>25</v>
      </c>
      <c r="D6" s="4" t="s">
        <v>26</v>
      </c>
      <c r="E6" s="8" t="s">
        <v>27</v>
      </c>
    </row>
    <row r="7" spans="1:8" s="3" customFormat="1" ht="15.6" customHeight="1" x14ac:dyDescent="0.25">
      <c r="A7" s="202">
        <v>1</v>
      </c>
      <c r="B7" s="203"/>
      <c r="C7" s="5">
        <v>2</v>
      </c>
      <c r="D7" s="5">
        <v>3</v>
      </c>
      <c r="E7" s="6" t="s">
        <v>140</v>
      </c>
    </row>
    <row r="8" spans="1:8" s="10" customFormat="1" x14ac:dyDescent="0.3">
      <c r="A8" s="13" t="s">
        <v>0</v>
      </c>
      <c r="B8" s="14"/>
      <c r="C8" s="9">
        <v>948895</v>
      </c>
      <c r="D8" s="9">
        <v>502480.6</v>
      </c>
      <c r="E8" s="40">
        <f>D8/C8*100</f>
        <v>52.954288936078278</v>
      </c>
      <c r="F8" s="39"/>
    </row>
    <row r="9" spans="1:8" x14ac:dyDescent="0.3">
      <c r="A9" s="15" t="s">
        <v>2</v>
      </c>
      <c r="B9" s="16" t="s">
        <v>3</v>
      </c>
      <c r="C9" s="7">
        <v>948895</v>
      </c>
      <c r="D9" s="7">
        <v>502480.6</v>
      </c>
      <c r="E9" s="41">
        <f>D9/C9*100</f>
        <v>52.954288936078278</v>
      </c>
    </row>
    <row r="10" spans="1:8" s="10" customFormat="1" x14ac:dyDescent="0.3">
      <c r="A10" s="13" t="s">
        <v>112</v>
      </c>
      <c r="B10" s="14"/>
      <c r="C10" s="9"/>
      <c r="D10" s="9"/>
      <c r="E10" s="41"/>
    </row>
    <row r="11" spans="1:8" x14ac:dyDescent="0.3">
      <c r="A11" s="15" t="s">
        <v>4</v>
      </c>
      <c r="B11" s="16" t="s">
        <v>5</v>
      </c>
      <c r="C11" s="7">
        <v>788395</v>
      </c>
      <c r="D11" s="7">
        <v>366870.1</v>
      </c>
      <c r="E11" s="41">
        <f t="shared" ref="E11:E71" si="0">D11/C11*100</f>
        <v>46.53379333963305</v>
      </c>
    </row>
    <row r="12" spans="1:8" x14ac:dyDescent="0.3">
      <c r="A12" s="15" t="s">
        <v>7</v>
      </c>
      <c r="B12" s="16" t="s">
        <v>9</v>
      </c>
      <c r="C12" s="7">
        <v>5000</v>
      </c>
      <c r="D12" s="7"/>
      <c r="E12" s="41"/>
    </row>
    <row r="13" spans="1:8" x14ac:dyDescent="0.3">
      <c r="A13" s="15" t="s">
        <v>10</v>
      </c>
      <c r="B13" s="16" t="s">
        <v>11</v>
      </c>
      <c r="C13" s="7">
        <v>57500</v>
      </c>
      <c r="D13" s="7">
        <v>72652.23</v>
      </c>
      <c r="E13" s="41">
        <f t="shared" si="0"/>
        <v>126.35170434782607</v>
      </c>
    </row>
    <row r="14" spans="1:8" x14ac:dyDescent="0.3">
      <c r="A14" s="15" t="s">
        <v>13</v>
      </c>
      <c r="B14" s="16" t="s">
        <v>14</v>
      </c>
      <c r="C14" s="7">
        <v>75000</v>
      </c>
      <c r="D14" s="7">
        <v>52127.87</v>
      </c>
      <c r="E14" s="41">
        <f t="shared" si="0"/>
        <v>69.503826666666669</v>
      </c>
      <c r="H14" s="2"/>
    </row>
    <row r="15" spans="1:8" x14ac:dyDescent="0.3">
      <c r="A15" s="15" t="s">
        <v>16</v>
      </c>
      <c r="B15" s="16" t="s">
        <v>17</v>
      </c>
      <c r="C15" s="7">
        <v>11000</v>
      </c>
      <c r="D15" s="7"/>
      <c r="E15" s="41"/>
    </row>
    <row r="16" spans="1:8" x14ac:dyDescent="0.3">
      <c r="A16" s="15" t="s">
        <v>18</v>
      </c>
      <c r="B16" s="16" t="s">
        <v>19</v>
      </c>
      <c r="C16" s="7">
        <v>6000</v>
      </c>
      <c r="D16" s="7">
        <v>10063.4</v>
      </c>
      <c r="E16" s="41">
        <f t="shared" si="0"/>
        <v>167.72333333333333</v>
      </c>
    </row>
    <row r="17" spans="1:5" x14ac:dyDescent="0.3">
      <c r="A17" s="15" t="s">
        <v>21</v>
      </c>
      <c r="B17" s="16" t="s">
        <v>22</v>
      </c>
      <c r="C17" s="7">
        <v>6000</v>
      </c>
      <c r="D17" s="7">
        <v>767</v>
      </c>
      <c r="E17" s="41">
        <f t="shared" si="0"/>
        <v>12.783333333333333</v>
      </c>
    </row>
    <row r="18" spans="1:5" x14ac:dyDescent="0.3">
      <c r="A18" s="11"/>
      <c r="B18" s="11"/>
      <c r="C18" s="7"/>
      <c r="D18" s="7"/>
      <c r="E18" s="41"/>
    </row>
    <row r="19" spans="1:5" s="10" customFormat="1" x14ac:dyDescent="0.3">
      <c r="A19" s="12" t="s">
        <v>28</v>
      </c>
      <c r="B19" s="12" t="s">
        <v>29</v>
      </c>
      <c r="C19" s="9">
        <v>918895</v>
      </c>
      <c r="D19" s="9">
        <v>479544.66</v>
      </c>
      <c r="E19" s="40">
        <f t="shared" si="0"/>
        <v>52.187100811300525</v>
      </c>
    </row>
    <row r="20" spans="1:5" s="10" customFormat="1" x14ac:dyDescent="0.3">
      <c r="A20" s="12" t="s">
        <v>30</v>
      </c>
      <c r="B20" s="12" t="s">
        <v>31</v>
      </c>
      <c r="C20" s="9">
        <v>604845</v>
      </c>
      <c r="D20" s="9">
        <v>252596.87</v>
      </c>
      <c r="E20" s="40">
        <f t="shared" si="0"/>
        <v>41.762248179285599</v>
      </c>
    </row>
    <row r="21" spans="1:5" x14ac:dyDescent="0.3">
      <c r="A21" s="11" t="s">
        <v>4</v>
      </c>
      <c r="B21" s="11" t="s">
        <v>5</v>
      </c>
      <c r="C21" s="7">
        <v>593020</v>
      </c>
      <c r="D21" s="7">
        <v>251706.92</v>
      </c>
      <c r="E21" s="41">
        <f t="shared" si="0"/>
        <v>42.444929344710133</v>
      </c>
    </row>
    <row r="22" spans="1:5" x14ac:dyDescent="0.3">
      <c r="A22" s="11" t="s">
        <v>8</v>
      </c>
      <c r="B22" s="11" t="s">
        <v>32</v>
      </c>
      <c r="C22" s="7">
        <v>593020</v>
      </c>
      <c r="D22" s="7">
        <f>SUM(D23:D25)</f>
        <v>251706.92</v>
      </c>
      <c r="E22" s="41">
        <f t="shared" si="0"/>
        <v>42.444929344710133</v>
      </c>
    </row>
    <row r="23" spans="1:5" x14ac:dyDescent="0.3">
      <c r="A23" s="11" t="s">
        <v>33</v>
      </c>
      <c r="B23" s="11" t="s">
        <v>34</v>
      </c>
      <c r="C23" s="7"/>
      <c r="D23" s="7">
        <v>209484.12</v>
      </c>
      <c r="E23" s="41"/>
    </row>
    <row r="24" spans="1:5" x14ac:dyDescent="0.3">
      <c r="A24" s="11" t="s">
        <v>35</v>
      </c>
      <c r="B24" s="11" t="s">
        <v>36</v>
      </c>
      <c r="C24" s="7"/>
      <c r="D24" s="7">
        <v>11820.32</v>
      </c>
      <c r="E24" s="41"/>
    </row>
    <row r="25" spans="1:5" x14ac:dyDescent="0.3">
      <c r="A25" s="11" t="s">
        <v>37</v>
      </c>
      <c r="B25" s="11" t="s">
        <v>38</v>
      </c>
      <c r="C25" s="7"/>
      <c r="D25" s="7">
        <v>30402.48</v>
      </c>
      <c r="E25" s="41"/>
    </row>
    <row r="26" spans="1:5" x14ac:dyDescent="0.3">
      <c r="A26" s="11" t="s">
        <v>10</v>
      </c>
      <c r="B26" s="11" t="s">
        <v>11</v>
      </c>
      <c r="C26" s="7">
        <v>4830</v>
      </c>
      <c r="D26" s="7"/>
      <c r="E26" s="41"/>
    </row>
    <row r="27" spans="1:5" x14ac:dyDescent="0.3">
      <c r="A27" s="11" t="s">
        <v>8</v>
      </c>
      <c r="B27" s="11" t="s">
        <v>32</v>
      </c>
      <c r="C27" s="7">
        <v>4830</v>
      </c>
      <c r="D27" s="7"/>
      <c r="E27" s="41"/>
    </row>
    <row r="28" spans="1:5" x14ac:dyDescent="0.3">
      <c r="A28" s="11" t="s">
        <v>13</v>
      </c>
      <c r="B28" s="11" t="s">
        <v>14</v>
      </c>
      <c r="C28" s="7">
        <v>1165</v>
      </c>
      <c r="D28" s="7">
        <v>889.95</v>
      </c>
      <c r="E28" s="41">
        <f t="shared" si="0"/>
        <v>76.390557939914174</v>
      </c>
    </row>
    <row r="29" spans="1:5" x14ac:dyDescent="0.3">
      <c r="A29" s="11" t="s">
        <v>8</v>
      </c>
      <c r="B29" s="11" t="s">
        <v>32</v>
      </c>
      <c r="C29" s="7">
        <v>1165</v>
      </c>
      <c r="D29" s="7">
        <f>SUM(D30:D31)</f>
        <v>889.94999999999993</v>
      </c>
      <c r="E29" s="41">
        <f t="shared" si="0"/>
        <v>76.39055793991416</v>
      </c>
    </row>
    <row r="30" spans="1:5" x14ac:dyDescent="0.3">
      <c r="A30" s="11" t="s">
        <v>33</v>
      </c>
      <c r="B30" s="11" t="s">
        <v>34</v>
      </c>
      <c r="C30" s="7"/>
      <c r="D30" s="7">
        <v>763.91</v>
      </c>
      <c r="E30" s="41"/>
    </row>
    <row r="31" spans="1:5" x14ac:dyDescent="0.3">
      <c r="A31" s="11" t="s">
        <v>37</v>
      </c>
      <c r="B31" s="11" t="s">
        <v>38</v>
      </c>
      <c r="C31" s="7"/>
      <c r="D31" s="7">
        <v>126.04</v>
      </c>
      <c r="E31" s="41"/>
    </row>
    <row r="32" spans="1:5" x14ac:dyDescent="0.3">
      <c r="A32" s="11" t="s">
        <v>16</v>
      </c>
      <c r="B32" s="11" t="s">
        <v>17</v>
      </c>
      <c r="C32" s="7">
        <v>3500</v>
      </c>
      <c r="D32" s="7"/>
      <c r="E32" s="41"/>
    </row>
    <row r="33" spans="1:5" x14ac:dyDescent="0.3">
      <c r="A33" s="11" t="s">
        <v>8</v>
      </c>
      <c r="B33" s="11" t="s">
        <v>32</v>
      </c>
      <c r="C33" s="7">
        <v>3500</v>
      </c>
      <c r="D33" s="7"/>
      <c r="E33" s="41"/>
    </row>
    <row r="34" spans="1:5" x14ac:dyDescent="0.3">
      <c r="A34" s="11" t="s">
        <v>18</v>
      </c>
      <c r="B34" s="11" t="s">
        <v>19</v>
      </c>
      <c r="C34" s="7">
        <v>1165</v>
      </c>
      <c r="D34" s="7"/>
      <c r="E34" s="41"/>
    </row>
    <row r="35" spans="1:5" x14ac:dyDescent="0.3">
      <c r="A35" s="11" t="s">
        <v>8</v>
      </c>
      <c r="B35" s="11" t="s">
        <v>32</v>
      </c>
      <c r="C35" s="7">
        <v>1165</v>
      </c>
      <c r="D35" s="7"/>
      <c r="E35" s="41"/>
    </row>
    <row r="36" spans="1:5" x14ac:dyDescent="0.3">
      <c r="A36" s="11" t="s">
        <v>21</v>
      </c>
      <c r="B36" s="11" t="s">
        <v>22</v>
      </c>
      <c r="C36" s="7">
        <v>1165</v>
      </c>
      <c r="D36" s="7"/>
      <c r="E36" s="41"/>
    </row>
    <row r="37" spans="1:5" x14ac:dyDescent="0.3">
      <c r="A37" s="11" t="s">
        <v>8</v>
      </c>
      <c r="B37" s="11" t="s">
        <v>32</v>
      </c>
      <c r="C37" s="7">
        <v>1165</v>
      </c>
      <c r="D37" s="7"/>
      <c r="E37" s="41"/>
    </row>
    <row r="38" spans="1:5" s="10" customFormat="1" x14ac:dyDescent="0.3">
      <c r="A38" s="12" t="s">
        <v>39</v>
      </c>
      <c r="B38" s="12" t="s">
        <v>29</v>
      </c>
      <c r="C38" s="9">
        <v>166545</v>
      </c>
      <c r="D38" s="9">
        <v>96233.24</v>
      </c>
      <c r="E38" s="40">
        <f t="shared" si="0"/>
        <v>57.782124951214385</v>
      </c>
    </row>
    <row r="39" spans="1:5" x14ac:dyDescent="0.3">
      <c r="A39" s="11" t="s">
        <v>4</v>
      </c>
      <c r="B39" s="11" t="s">
        <v>5</v>
      </c>
      <c r="C39" s="7">
        <v>150375</v>
      </c>
      <c r="D39" s="7">
        <v>90843.25</v>
      </c>
      <c r="E39" s="41">
        <f t="shared" si="0"/>
        <v>60.411138819617626</v>
      </c>
    </row>
    <row r="40" spans="1:5" x14ac:dyDescent="0.3">
      <c r="A40" s="11" t="s">
        <v>40</v>
      </c>
      <c r="B40" s="11" t="s">
        <v>41</v>
      </c>
      <c r="C40" s="7">
        <v>149755</v>
      </c>
      <c r="D40" s="7">
        <f>SUM(D41:D55)</f>
        <v>90653.800000000017</v>
      </c>
      <c r="E40" s="41">
        <f t="shared" si="0"/>
        <v>60.534740075456597</v>
      </c>
    </row>
    <row r="41" spans="1:5" x14ac:dyDescent="0.3">
      <c r="A41" s="11" t="s">
        <v>42</v>
      </c>
      <c r="B41" s="11" t="s">
        <v>43</v>
      </c>
      <c r="C41" s="7"/>
      <c r="D41" s="7">
        <v>4785.6000000000004</v>
      </c>
      <c r="E41" s="41"/>
    </row>
    <row r="42" spans="1:5" x14ac:dyDescent="0.3">
      <c r="A42" s="11" t="s">
        <v>44</v>
      </c>
      <c r="B42" s="11" t="s">
        <v>45</v>
      </c>
      <c r="C42" s="7"/>
      <c r="D42" s="7">
        <v>1159.9000000000001</v>
      </c>
      <c r="E42" s="41"/>
    </row>
    <row r="43" spans="1:5" x14ac:dyDescent="0.3">
      <c r="A43" s="11" t="s">
        <v>46</v>
      </c>
      <c r="B43" s="11" t="s">
        <v>47</v>
      </c>
      <c r="C43" s="7"/>
      <c r="D43" s="7">
        <v>8331.02</v>
      </c>
      <c r="E43" s="41"/>
    </row>
    <row r="44" spans="1:5" x14ac:dyDescent="0.3">
      <c r="A44" s="11" t="s">
        <v>48</v>
      </c>
      <c r="B44" s="11" t="s">
        <v>49</v>
      </c>
      <c r="C44" s="7"/>
      <c r="D44" s="7">
        <v>7660.3</v>
      </c>
      <c r="E44" s="41"/>
    </row>
    <row r="45" spans="1:5" x14ac:dyDescent="0.3">
      <c r="A45" s="11" t="s">
        <v>50</v>
      </c>
      <c r="B45" s="11" t="s">
        <v>51</v>
      </c>
      <c r="C45" s="7"/>
      <c r="D45" s="7">
        <v>2593.6999999999998</v>
      </c>
      <c r="E45" s="41"/>
    </row>
    <row r="46" spans="1:5" x14ac:dyDescent="0.3">
      <c r="A46" s="11" t="s">
        <v>52</v>
      </c>
      <c r="B46" s="11" t="s">
        <v>53</v>
      </c>
      <c r="C46" s="7"/>
      <c r="D46" s="7">
        <v>1847.69</v>
      </c>
      <c r="E46" s="41"/>
    </row>
    <row r="47" spans="1:5" x14ac:dyDescent="0.3">
      <c r="A47" s="11" t="s">
        <v>54</v>
      </c>
      <c r="B47" s="11" t="s">
        <v>55</v>
      </c>
      <c r="C47" s="7"/>
      <c r="D47" s="7">
        <v>2065.71</v>
      </c>
      <c r="E47" s="41"/>
    </row>
    <row r="48" spans="1:5" x14ac:dyDescent="0.3">
      <c r="A48" s="11" t="s">
        <v>56</v>
      </c>
      <c r="B48" s="11" t="s">
        <v>57</v>
      </c>
      <c r="C48" s="7"/>
      <c r="D48" s="7">
        <v>10744.53</v>
      </c>
      <c r="E48" s="41"/>
    </row>
    <row r="49" spans="1:5" x14ac:dyDescent="0.3">
      <c r="A49" s="11" t="s">
        <v>58</v>
      </c>
      <c r="B49" s="11" t="s">
        <v>59</v>
      </c>
      <c r="C49" s="7"/>
      <c r="D49" s="7">
        <v>7465.91</v>
      </c>
      <c r="E49" s="41"/>
    </row>
    <row r="50" spans="1:5" x14ac:dyDescent="0.3">
      <c r="A50" s="11" t="s">
        <v>60</v>
      </c>
      <c r="B50" s="11" t="s">
        <v>61</v>
      </c>
      <c r="C50" s="7"/>
      <c r="D50" s="7">
        <v>4558.76</v>
      </c>
      <c r="E50" s="41"/>
    </row>
    <row r="51" spans="1:5" x14ac:dyDescent="0.3">
      <c r="A51" s="11" t="s">
        <v>62</v>
      </c>
      <c r="B51" s="11" t="s">
        <v>63</v>
      </c>
      <c r="C51" s="7"/>
      <c r="D51" s="7">
        <v>20285.84</v>
      </c>
      <c r="E51" s="41"/>
    </row>
    <row r="52" spans="1:5" x14ac:dyDescent="0.3">
      <c r="A52" s="11" t="s">
        <v>64</v>
      </c>
      <c r="B52" s="11" t="s">
        <v>65</v>
      </c>
      <c r="C52" s="7"/>
      <c r="D52" s="7">
        <v>1388.74</v>
      </c>
      <c r="E52" s="41"/>
    </row>
    <row r="53" spans="1:5" x14ac:dyDescent="0.3">
      <c r="A53" s="11" t="s">
        <v>66</v>
      </c>
      <c r="B53" s="11" t="s">
        <v>67</v>
      </c>
      <c r="C53" s="7"/>
      <c r="D53" s="7">
        <v>17587.27</v>
      </c>
      <c r="E53" s="41"/>
    </row>
    <row r="54" spans="1:5" x14ac:dyDescent="0.3">
      <c r="A54" s="11" t="s">
        <v>68</v>
      </c>
      <c r="B54" s="11" t="s">
        <v>69</v>
      </c>
      <c r="C54" s="7"/>
      <c r="D54" s="7">
        <v>170</v>
      </c>
      <c r="E54" s="41"/>
    </row>
    <row r="55" spans="1:5" x14ac:dyDescent="0.3">
      <c r="A55" s="11" t="s">
        <v>70</v>
      </c>
      <c r="B55" s="11" t="s">
        <v>71</v>
      </c>
      <c r="C55" s="7"/>
      <c r="D55" s="7">
        <v>8.83</v>
      </c>
      <c r="E55" s="41"/>
    </row>
    <row r="56" spans="1:5" x14ac:dyDescent="0.3">
      <c r="A56" s="11" t="s">
        <v>72</v>
      </c>
      <c r="B56" s="11" t="s">
        <v>73</v>
      </c>
      <c r="C56" s="7">
        <v>620</v>
      </c>
      <c r="D56" s="7">
        <f>SUM(D57:D59)</f>
        <v>189.45</v>
      </c>
      <c r="E56" s="41">
        <f t="shared" si="0"/>
        <v>30.556451612903224</v>
      </c>
    </row>
    <row r="57" spans="1:5" x14ac:dyDescent="0.3">
      <c r="A57" s="11" t="s">
        <v>74</v>
      </c>
      <c r="B57" s="11" t="s">
        <v>75</v>
      </c>
      <c r="C57" s="7"/>
      <c r="D57" s="7">
        <v>178.67</v>
      </c>
      <c r="E57" s="41"/>
    </row>
    <row r="58" spans="1:5" x14ac:dyDescent="0.3">
      <c r="A58" s="11" t="s">
        <v>76</v>
      </c>
      <c r="B58" s="11" t="s">
        <v>77</v>
      </c>
      <c r="C58" s="7"/>
      <c r="D58" s="7">
        <v>5.93</v>
      </c>
      <c r="E58" s="41"/>
    </row>
    <row r="59" spans="1:5" x14ac:dyDescent="0.3">
      <c r="A59" s="11" t="s">
        <v>78</v>
      </c>
      <c r="B59" s="11" t="s">
        <v>79</v>
      </c>
      <c r="C59" s="7"/>
      <c r="D59" s="7">
        <v>4.8499999999999996</v>
      </c>
      <c r="E59" s="41"/>
    </row>
    <row r="60" spans="1:5" x14ac:dyDescent="0.3">
      <c r="A60" s="11" t="s">
        <v>7</v>
      </c>
      <c r="B60" s="11" t="s">
        <v>9</v>
      </c>
      <c r="C60" s="7">
        <v>3000</v>
      </c>
      <c r="D60" s="7"/>
      <c r="E60" s="41"/>
    </row>
    <row r="61" spans="1:5" x14ac:dyDescent="0.3">
      <c r="A61" s="11" t="s">
        <v>40</v>
      </c>
      <c r="B61" s="11" t="s">
        <v>41</v>
      </c>
      <c r="C61" s="7">
        <v>3000</v>
      </c>
      <c r="D61" s="7"/>
      <c r="E61" s="41"/>
    </row>
    <row r="62" spans="1:5" x14ac:dyDescent="0.3">
      <c r="A62" s="11" t="s">
        <v>10</v>
      </c>
      <c r="B62" s="11" t="s">
        <v>11</v>
      </c>
      <c r="C62" s="7">
        <v>11670</v>
      </c>
      <c r="D62" s="7">
        <v>5358.91</v>
      </c>
      <c r="E62" s="41">
        <f t="shared" si="0"/>
        <v>45.920394173093399</v>
      </c>
    </row>
    <row r="63" spans="1:5" x14ac:dyDescent="0.3">
      <c r="A63" s="11" t="s">
        <v>40</v>
      </c>
      <c r="B63" s="11" t="s">
        <v>41</v>
      </c>
      <c r="C63" s="7">
        <v>10700</v>
      </c>
      <c r="D63" s="7">
        <f>SUM(D64:D70)</f>
        <v>5092.78</v>
      </c>
      <c r="E63" s="41">
        <f t="shared" si="0"/>
        <v>47.596074766355137</v>
      </c>
    </row>
    <row r="64" spans="1:5" x14ac:dyDescent="0.3">
      <c r="A64" s="11" t="s">
        <v>80</v>
      </c>
      <c r="B64" s="11" t="s">
        <v>81</v>
      </c>
      <c r="C64" s="7"/>
      <c r="D64" s="7">
        <v>863.61</v>
      </c>
      <c r="E64" s="41"/>
    </row>
    <row r="65" spans="1:5" x14ac:dyDescent="0.3">
      <c r="A65" s="11" t="s">
        <v>82</v>
      </c>
      <c r="B65" s="11" t="s">
        <v>83</v>
      </c>
      <c r="C65" s="7"/>
      <c r="D65" s="7">
        <v>196.1</v>
      </c>
      <c r="E65" s="41"/>
    </row>
    <row r="66" spans="1:5" x14ac:dyDescent="0.3">
      <c r="A66" s="11" t="s">
        <v>46</v>
      </c>
      <c r="B66" s="11" t="s">
        <v>47</v>
      </c>
      <c r="C66" s="7"/>
      <c r="D66" s="7">
        <v>2240.39</v>
      </c>
      <c r="E66" s="41"/>
    </row>
    <row r="67" spans="1:5" x14ac:dyDescent="0.3">
      <c r="A67" s="11" t="s">
        <v>50</v>
      </c>
      <c r="B67" s="11" t="s">
        <v>51</v>
      </c>
      <c r="C67" s="7"/>
      <c r="D67" s="7">
        <v>117.66</v>
      </c>
      <c r="E67" s="41"/>
    </row>
    <row r="68" spans="1:5" x14ac:dyDescent="0.3">
      <c r="A68" s="11" t="s">
        <v>52</v>
      </c>
      <c r="B68" s="11" t="s">
        <v>53</v>
      </c>
      <c r="C68" s="7"/>
      <c r="D68" s="7">
        <v>833.82</v>
      </c>
      <c r="E68" s="41"/>
    </row>
    <row r="69" spans="1:5" x14ac:dyDescent="0.3">
      <c r="A69" s="11" t="s">
        <v>54</v>
      </c>
      <c r="B69" s="11" t="s">
        <v>55</v>
      </c>
      <c r="C69" s="7"/>
      <c r="D69" s="7">
        <v>20.82</v>
      </c>
      <c r="E69" s="41"/>
    </row>
    <row r="70" spans="1:5" x14ac:dyDescent="0.3">
      <c r="A70" s="11" t="s">
        <v>62</v>
      </c>
      <c r="B70" s="11" t="s">
        <v>63</v>
      </c>
      <c r="C70" s="7"/>
      <c r="D70" s="7">
        <v>820.38</v>
      </c>
      <c r="E70" s="41"/>
    </row>
    <row r="71" spans="1:5" x14ac:dyDescent="0.3">
      <c r="A71" s="11" t="s">
        <v>72</v>
      </c>
      <c r="B71" s="11" t="s">
        <v>73</v>
      </c>
      <c r="C71" s="7">
        <v>970</v>
      </c>
      <c r="D71" s="7">
        <f>SUM(D72:D73)</f>
        <v>266.13</v>
      </c>
      <c r="E71" s="41">
        <f t="shared" si="0"/>
        <v>27.436082474226804</v>
      </c>
    </row>
    <row r="72" spans="1:5" x14ac:dyDescent="0.3">
      <c r="A72" s="11" t="s">
        <v>74</v>
      </c>
      <c r="B72" s="11" t="s">
        <v>75</v>
      </c>
      <c r="C72" s="7"/>
      <c r="D72" s="7">
        <v>207.41</v>
      </c>
      <c r="E72" s="41"/>
    </row>
    <row r="73" spans="1:5" x14ac:dyDescent="0.3">
      <c r="A73" s="11" t="s">
        <v>76</v>
      </c>
      <c r="B73" s="11" t="s">
        <v>77</v>
      </c>
      <c r="C73" s="7"/>
      <c r="D73" s="7">
        <v>58.72</v>
      </c>
      <c r="E73" s="41"/>
    </row>
    <row r="74" spans="1:5" x14ac:dyDescent="0.3">
      <c r="A74" s="11" t="s">
        <v>13</v>
      </c>
      <c r="B74" s="11" t="s">
        <v>14</v>
      </c>
      <c r="C74" s="7"/>
      <c r="D74" s="7">
        <v>31.08</v>
      </c>
      <c r="E74" s="41"/>
    </row>
    <row r="75" spans="1:5" x14ac:dyDescent="0.3">
      <c r="A75" s="11" t="s">
        <v>46</v>
      </c>
      <c r="B75" s="11" t="s">
        <v>47</v>
      </c>
      <c r="C75" s="7"/>
      <c r="D75" s="7">
        <v>31.08</v>
      </c>
      <c r="E75" s="41"/>
    </row>
    <row r="76" spans="1:5" x14ac:dyDescent="0.3">
      <c r="A76" s="11" t="s">
        <v>16</v>
      </c>
      <c r="B76" s="11" t="s">
        <v>17</v>
      </c>
      <c r="C76" s="7">
        <v>1500</v>
      </c>
      <c r="D76" s="7"/>
      <c r="E76" s="41"/>
    </row>
    <row r="77" spans="1:5" x14ac:dyDescent="0.3">
      <c r="A77" s="11" t="s">
        <v>40</v>
      </c>
      <c r="B77" s="11" t="s">
        <v>41</v>
      </c>
      <c r="C77" s="7">
        <v>1500</v>
      </c>
      <c r="D77" s="7"/>
      <c r="E77" s="41"/>
    </row>
    <row r="78" spans="1:5" s="10" customFormat="1" x14ac:dyDescent="0.3">
      <c r="A78" s="12" t="s">
        <v>84</v>
      </c>
      <c r="B78" s="12" t="s">
        <v>85</v>
      </c>
      <c r="C78" s="9">
        <v>121005</v>
      </c>
      <c r="D78" s="9">
        <v>120695.87</v>
      </c>
      <c r="E78" s="40">
        <f t="shared" ref="E78:E136" si="1">D78/C78*100</f>
        <v>99.744531217718276</v>
      </c>
    </row>
    <row r="79" spans="1:5" x14ac:dyDescent="0.3">
      <c r="A79" s="11" t="s">
        <v>4</v>
      </c>
      <c r="B79" s="11" t="s">
        <v>5</v>
      </c>
      <c r="C79" s="7">
        <v>25000</v>
      </c>
      <c r="D79" s="7">
        <v>15903.25</v>
      </c>
      <c r="E79" s="41">
        <f t="shared" si="1"/>
        <v>63.613</v>
      </c>
    </row>
    <row r="80" spans="1:5" x14ac:dyDescent="0.3">
      <c r="A80" s="11" t="s">
        <v>40</v>
      </c>
      <c r="B80" s="11" t="s">
        <v>41</v>
      </c>
      <c r="C80" s="7">
        <v>24600</v>
      </c>
      <c r="D80" s="7">
        <f>SUM(D81:D84)</f>
        <v>15870.86</v>
      </c>
      <c r="E80" s="41">
        <f t="shared" si="1"/>
        <v>64.515691056910569</v>
      </c>
    </row>
    <row r="81" spans="1:5" x14ac:dyDescent="0.3">
      <c r="A81" s="11" t="s">
        <v>62</v>
      </c>
      <c r="B81" s="11" t="s">
        <v>63</v>
      </c>
      <c r="C81" s="7"/>
      <c r="D81" s="7">
        <v>11922.27</v>
      </c>
      <c r="E81" s="41"/>
    </row>
    <row r="82" spans="1:5" x14ac:dyDescent="0.3">
      <c r="A82" s="11" t="s">
        <v>64</v>
      </c>
      <c r="B82" s="11" t="s">
        <v>65</v>
      </c>
      <c r="C82" s="7"/>
      <c r="D82" s="7">
        <v>1794.59</v>
      </c>
      <c r="E82" s="41"/>
    </row>
    <row r="83" spans="1:5" x14ac:dyDescent="0.3">
      <c r="A83" s="11" t="s">
        <v>66</v>
      </c>
      <c r="B83" s="11" t="s">
        <v>67</v>
      </c>
      <c r="C83" s="7"/>
      <c r="D83" s="7">
        <v>2073.5</v>
      </c>
      <c r="E83" s="41"/>
    </row>
    <row r="84" spans="1:5" x14ac:dyDescent="0.3">
      <c r="A84" s="11" t="s">
        <v>86</v>
      </c>
      <c r="B84" s="11" t="s">
        <v>87</v>
      </c>
      <c r="C84" s="7"/>
      <c r="D84" s="7">
        <v>80.5</v>
      </c>
      <c r="E84" s="41"/>
    </row>
    <row r="85" spans="1:5" x14ac:dyDescent="0.3">
      <c r="A85" s="11" t="s">
        <v>88</v>
      </c>
      <c r="B85" s="11" t="s">
        <v>89</v>
      </c>
      <c r="C85" s="7">
        <v>400</v>
      </c>
      <c r="D85" s="7">
        <f>D86</f>
        <v>32.39</v>
      </c>
      <c r="E85" s="41">
        <f t="shared" si="1"/>
        <v>8.0975000000000001</v>
      </c>
    </row>
    <row r="86" spans="1:5" x14ac:dyDescent="0.3">
      <c r="A86" s="11" t="s">
        <v>90</v>
      </c>
      <c r="B86" s="11" t="s">
        <v>91</v>
      </c>
      <c r="C86" s="7"/>
      <c r="D86" s="7">
        <v>32.39</v>
      </c>
      <c r="E86" s="41"/>
    </row>
    <row r="87" spans="1:5" x14ac:dyDescent="0.3">
      <c r="A87" s="11" t="s">
        <v>7</v>
      </c>
      <c r="B87" s="11" t="s">
        <v>9</v>
      </c>
      <c r="C87" s="7">
        <v>2000</v>
      </c>
      <c r="D87" s="7"/>
      <c r="E87" s="41"/>
    </row>
    <row r="88" spans="1:5" x14ac:dyDescent="0.3">
      <c r="A88" s="11" t="s">
        <v>40</v>
      </c>
      <c r="B88" s="11" t="s">
        <v>41</v>
      </c>
      <c r="C88" s="7">
        <v>2000</v>
      </c>
      <c r="D88" s="7"/>
      <c r="E88" s="41"/>
    </row>
    <row r="89" spans="1:5" x14ac:dyDescent="0.3">
      <c r="A89" s="11" t="s">
        <v>10</v>
      </c>
      <c r="B89" s="11" t="s">
        <v>11</v>
      </c>
      <c r="C89" s="7">
        <v>41000</v>
      </c>
      <c r="D89" s="7">
        <v>67293.320000000007</v>
      </c>
      <c r="E89" s="41">
        <f t="shared" si="1"/>
        <v>164.13004878048781</v>
      </c>
    </row>
    <row r="90" spans="1:5" x14ac:dyDescent="0.3">
      <c r="A90" s="11" t="s">
        <v>40</v>
      </c>
      <c r="B90" s="11" t="s">
        <v>41</v>
      </c>
      <c r="C90" s="7">
        <v>41000</v>
      </c>
      <c r="D90" s="7">
        <f>SUM(D91:D94)</f>
        <v>67293.319999999992</v>
      </c>
      <c r="E90" s="41">
        <f t="shared" si="1"/>
        <v>164.13004878048778</v>
      </c>
    </row>
    <row r="91" spans="1:5" x14ac:dyDescent="0.3">
      <c r="A91" s="11" t="s">
        <v>92</v>
      </c>
      <c r="B91" s="11" t="s">
        <v>93</v>
      </c>
      <c r="C91" s="7"/>
      <c r="D91" s="7">
        <v>4066.76</v>
      </c>
      <c r="E91" s="41"/>
    </row>
    <row r="92" spans="1:5" x14ac:dyDescent="0.3">
      <c r="A92" s="11" t="s">
        <v>62</v>
      </c>
      <c r="B92" s="11" t="s">
        <v>63</v>
      </c>
      <c r="C92" s="7"/>
      <c r="D92" s="7">
        <v>60925.59</v>
      </c>
      <c r="E92" s="41"/>
    </row>
    <row r="93" spans="1:5" x14ac:dyDescent="0.3">
      <c r="A93" s="11" t="s">
        <v>86</v>
      </c>
      <c r="B93" s="11" t="s">
        <v>87</v>
      </c>
      <c r="C93" s="7"/>
      <c r="D93" s="7">
        <v>450</v>
      </c>
      <c r="E93" s="41"/>
    </row>
    <row r="94" spans="1:5" x14ac:dyDescent="0.3">
      <c r="A94" s="11" t="s">
        <v>94</v>
      </c>
      <c r="B94" s="11" t="s">
        <v>95</v>
      </c>
      <c r="C94" s="7"/>
      <c r="D94" s="7">
        <v>1850.97</v>
      </c>
      <c r="E94" s="41"/>
    </row>
    <row r="95" spans="1:5" x14ac:dyDescent="0.3">
      <c r="A95" s="11" t="s">
        <v>13</v>
      </c>
      <c r="B95" s="11" t="s">
        <v>14</v>
      </c>
      <c r="C95" s="7">
        <v>43835</v>
      </c>
      <c r="D95" s="7">
        <v>37499.300000000003</v>
      </c>
      <c r="E95" s="41">
        <f t="shared" si="1"/>
        <v>85.546481122390787</v>
      </c>
    </row>
    <row r="96" spans="1:5" x14ac:dyDescent="0.3">
      <c r="A96" s="11" t="s">
        <v>40</v>
      </c>
      <c r="B96" s="11" t="s">
        <v>41</v>
      </c>
      <c r="C96" s="7">
        <v>43835</v>
      </c>
      <c r="D96" s="7">
        <f>SUM(D97:D103)</f>
        <v>37499.300000000003</v>
      </c>
      <c r="E96" s="41">
        <f t="shared" si="1"/>
        <v>85.546481122390787</v>
      </c>
    </row>
    <row r="97" spans="1:5" x14ac:dyDescent="0.3">
      <c r="A97" s="11" t="s">
        <v>92</v>
      </c>
      <c r="B97" s="11" t="s">
        <v>93</v>
      </c>
      <c r="C97" s="7"/>
      <c r="D97" s="7">
        <v>6097.83</v>
      </c>
      <c r="E97" s="41"/>
    </row>
    <row r="98" spans="1:5" x14ac:dyDescent="0.3">
      <c r="A98" s="11" t="s">
        <v>60</v>
      </c>
      <c r="B98" s="11" t="s">
        <v>61</v>
      </c>
      <c r="C98" s="7"/>
      <c r="D98" s="7">
        <v>2095.4</v>
      </c>
      <c r="E98" s="41"/>
    </row>
    <row r="99" spans="1:5" x14ac:dyDescent="0.3">
      <c r="A99" s="11" t="s">
        <v>62</v>
      </c>
      <c r="B99" s="11" t="s">
        <v>63</v>
      </c>
      <c r="C99" s="7"/>
      <c r="D99" s="7">
        <v>25546.06</v>
      </c>
      <c r="E99" s="41"/>
    </row>
    <row r="100" spans="1:5" x14ac:dyDescent="0.3">
      <c r="A100" s="11" t="s">
        <v>64</v>
      </c>
      <c r="B100" s="11" t="s">
        <v>65</v>
      </c>
      <c r="C100" s="7"/>
      <c r="D100" s="7">
        <v>525</v>
      </c>
      <c r="E100" s="41"/>
    </row>
    <row r="101" spans="1:5" x14ac:dyDescent="0.3">
      <c r="A101" s="11" t="s">
        <v>66</v>
      </c>
      <c r="B101" s="11" t="s">
        <v>67</v>
      </c>
      <c r="C101" s="7"/>
      <c r="D101" s="7">
        <v>762.5</v>
      </c>
      <c r="E101" s="41"/>
    </row>
    <row r="102" spans="1:5" x14ac:dyDescent="0.3">
      <c r="A102" s="11" t="s">
        <v>86</v>
      </c>
      <c r="B102" s="11" t="s">
        <v>87</v>
      </c>
      <c r="C102" s="7"/>
      <c r="D102" s="7">
        <v>1392.51</v>
      </c>
      <c r="E102" s="41"/>
    </row>
    <row r="103" spans="1:5" x14ac:dyDescent="0.3">
      <c r="A103" s="11" t="s">
        <v>96</v>
      </c>
      <c r="B103" s="11" t="s">
        <v>97</v>
      </c>
      <c r="C103" s="7"/>
      <c r="D103" s="7">
        <v>1080</v>
      </c>
      <c r="E103" s="41"/>
    </row>
    <row r="104" spans="1:5" x14ac:dyDescent="0.3">
      <c r="A104" s="11" t="s">
        <v>16</v>
      </c>
      <c r="B104" s="11" t="s">
        <v>17</v>
      </c>
      <c r="C104" s="7">
        <v>5500</v>
      </c>
      <c r="D104" s="7"/>
      <c r="E104" s="41"/>
    </row>
    <row r="105" spans="1:5" x14ac:dyDescent="0.3">
      <c r="A105" s="11" t="s">
        <v>40</v>
      </c>
      <c r="B105" s="11" t="s">
        <v>41</v>
      </c>
      <c r="C105" s="7">
        <v>5500</v>
      </c>
      <c r="D105" s="7"/>
      <c r="E105" s="41"/>
    </row>
    <row r="106" spans="1:5" x14ac:dyDescent="0.3">
      <c r="A106" s="11" t="s">
        <v>18</v>
      </c>
      <c r="B106" s="11" t="s">
        <v>19</v>
      </c>
      <c r="C106" s="7">
        <v>835</v>
      </c>
      <c r="D106" s="7"/>
      <c r="E106" s="41"/>
    </row>
    <row r="107" spans="1:5" x14ac:dyDescent="0.3">
      <c r="A107" s="11" t="s">
        <v>40</v>
      </c>
      <c r="B107" s="11" t="s">
        <v>41</v>
      </c>
      <c r="C107" s="7">
        <v>835</v>
      </c>
      <c r="D107" s="7"/>
      <c r="E107" s="41"/>
    </row>
    <row r="108" spans="1:5" x14ac:dyDescent="0.3">
      <c r="A108" s="11" t="s">
        <v>21</v>
      </c>
      <c r="B108" s="11" t="s">
        <v>22</v>
      </c>
      <c r="C108" s="7">
        <v>2835</v>
      </c>
      <c r="D108" s="7"/>
      <c r="E108" s="41"/>
    </row>
    <row r="109" spans="1:5" x14ac:dyDescent="0.3">
      <c r="A109" s="11" t="s">
        <v>40</v>
      </c>
      <c r="B109" s="11" t="s">
        <v>41</v>
      </c>
      <c r="C109" s="7">
        <v>2835</v>
      </c>
      <c r="D109" s="7"/>
      <c r="E109" s="41"/>
    </row>
    <row r="110" spans="1:5" s="10" customFormat="1" x14ac:dyDescent="0.3">
      <c r="A110" s="12" t="s">
        <v>98</v>
      </c>
      <c r="B110" s="12" t="s">
        <v>99</v>
      </c>
      <c r="C110" s="9">
        <v>15000</v>
      </c>
      <c r="D110" s="9">
        <v>6589.18</v>
      </c>
      <c r="E110" s="40">
        <f t="shared" si="1"/>
        <v>43.927866666666674</v>
      </c>
    </row>
    <row r="111" spans="1:5" x14ac:dyDescent="0.3">
      <c r="A111" s="11" t="s">
        <v>4</v>
      </c>
      <c r="B111" s="11" t="s">
        <v>5</v>
      </c>
      <c r="C111" s="7">
        <v>15000</v>
      </c>
      <c r="D111" s="7">
        <v>6589.18</v>
      </c>
      <c r="E111" s="41">
        <f t="shared" si="1"/>
        <v>43.927866666666674</v>
      </c>
    </row>
    <row r="112" spans="1:5" x14ac:dyDescent="0.3">
      <c r="A112" s="11" t="s">
        <v>40</v>
      </c>
      <c r="B112" s="11" t="s">
        <v>41</v>
      </c>
      <c r="C112" s="7">
        <v>15000</v>
      </c>
      <c r="D112" s="7">
        <f>SUM(D113:D115)</f>
        <v>6589.18</v>
      </c>
      <c r="E112" s="41">
        <f t="shared" si="1"/>
        <v>43.927866666666674</v>
      </c>
    </row>
    <row r="113" spans="1:5" x14ac:dyDescent="0.3">
      <c r="A113" s="11" t="s">
        <v>92</v>
      </c>
      <c r="B113" s="11" t="s">
        <v>93</v>
      </c>
      <c r="C113" s="7"/>
      <c r="D113" s="7">
        <v>1806.25</v>
      </c>
      <c r="E113" s="41"/>
    </row>
    <row r="114" spans="1:5" x14ac:dyDescent="0.3">
      <c r="A114" s="11" t="s">
        <v>62</v>
      </c>
      <c r="B114" s="11" t="s">
        <v>63</v>
      </c>
      <c r="C114" s="7"/>
      <c r="D114" s="7">
        <v>3795.43</v>
      </c>
      <c r="E114" s="41"/>
    </row>
    <row r="115" spans="1:5" x14ac:dyDescent="0.3">
      <c r="A115" s="11" t="s">
        <v>66</v>
      </c>
      <c r="B115" s="11" t="s">
        <v>67</v>
      </c>
      <c r="C115" s="7"/>
      <c r="D115" s="7">
        <v>987.5</v>
      </c>
      <c r="E115" s="41"/>
    </row>
    <row r="116" spans="1:5" s="10" customFormat="1" x14ac:dyDescent="0.3">
      <c r="A116" s="12" t="s">
        <v>100</v>
      </c>
      <c r="B116" s="12" t="s">
        <v>101</v>
      </c>
      <c r="C116" s="9">
        <v>11500</v>
      </c>
      <c r="D116" s="9">
        <v>3429.5</v>
      </c>
      <c r="E116" s="40">
        <f t="shared" si="1"/>
        <v>29.821739130434782</v>
      </c>
    </row>
    <row r="117" spans="1:5" x14ac:dyDescent="0.3">
      <c r="A117" s="11" t="s">
        <v>4</v>
      </c>
      <c r="B117" s="11" t="s">
        <v>5</v>
      </c>
      <c r="C117" s="7">
        <v>5000</v>
      </c>
      <c r="D117" s="7">
        <v>1827.5</v>
      </c>
      <c r="E117" s="41">
        <f t="shared" si="1"/>
        <v>36.549999999999997</v>
      </c>
    </row>
    <row r="118" spans="1:5" x14ac:dyDescent="0.3">
      <c r="A118" s="11" t="s">
        <v>88</v>
      </c>
      <c r="B118" s="11" t="s">
        <v>89</v>
      </c>
      <c r="C118" s="7">
        <v>5000</v>
      </c>
      <c r="D118" s="7">
        <f>D119</f>
        <v>1827.5</v>
      </c>
      <c r="E118" s="41">
        <f t="shared" si="1"/>
        <v>36.549999999999997</v>
      </c>
    </row>
    <row r="119" spans="1:5" x14ac:dyDescent="0.3">
      <c r="A119" s="11" t="s">
        <v>102</v>
      </c>
      <c r="B119" s="11" t="s">
        <v>103</v>
      </c>
      <c r="C119" s="7"/>
      <c r="D119" s="7">
        <v>1827.5</v>
      </c>
      <c r="E119" s="41"/>
    </row>
    <row r="120" spans="1:5" x14ac:dyDescent="0.3">
      <c r="A120" s="11" t="s">
        <v>16</v>
      </c>
      <c r="B120" s="11" t="s">
        <v>17</v>
      </c>
      <c r="C120" s="7">
        <v>500</v>
      </c>
      <c r="D120" s="7"/>
      <c r="E120" s="41"/>
    </row>
    <row r="121" spans="1:5" x14ac:dyDescent="0.3">
      <c r="A121" s="11" t="s">
        <v>88</v>
      </c>
      <c r="B121" s="11" t="s">
        <v>89</v>
      </c>
      <c r="C121" s="7">
        <v>500</v>
      </c>
      <c r="D121" s="7"/>
      <c r="E121" s="41"/>
    </row>
    <row r="122" spans="1:5" x14ac:dyDescent="0.3">
      <c r="A122" s="11" t="s">
        <v>18</v>
      </c>
      <c r="B122" s="11" t="s">
        <v>19</v>
      </c>
      <c r="C122" s="7">
        <v>4000</v>
      </c>
      <c r="D122" s="7">
        <v>835</v>
      </c>
      <c r="E122" s="41">
        <f t="shared" si="1"/>
        <v>20.875</v>
      </c>
    </row>
    <row r="123" spans="1:5" x14ac:dyDescent="0.3">
      <c r="A123" s="11" t="s">
        <v>104</v>
      </c>
      <c r="B123" s="11" t="s">
        <v>105</v>
      </c>
      <c r="C123" s="7">
        <v>1000</v>
      </c>
      <c r="D123" s="7"/>
      <c r="E123" s="41"/>
    </row>
    <row r="124" spans="1:5" x14ac:dyDescent="0.3">
      <c r="A124" s="11" t="s">
        <v>88</v>
      </c>
      <c r="B124" s="11" t="s">
        <v>89</v>
      </c>
      <c r="C124" s="7">
        <v>3000</v>
      </c>
      <c r="D124" s="7">
        <f>D125</f>
        <v>835</v>
      </c>
      <c r="E124" s="41">
        <f t="shared" si="1"/>
        <v>27.833333333333332</v>
      </c>
    </row>
    <row r="125" spans="1:5" x14ac:dyDescent="0.3">
      <c r="A125" s="11" t="s">
        <v>106</v>
      </c>
      <c r="B125" s="11" t="s">
        <v>107</v>
      </c>
      <c r="C125" s="7"/>
      <c r="D125" s="7">
        <v>835</v>
      </c>
      <c r="E125" s="41"/>
    </row>
    <row r="126" spans="1:5" x14ac:dyDescent="0.3">
      <c r="A126" s="11" t="s">
        <v>21</v>
      </c>
      <c r="B126" s="11" t="s">
        <v>22</v>
      </c>
      <c r="C126" s="7">
        <v>2000</v>
      </c>
      <c r="D126" s="7">
        <v>767</v>
      </c>
      <c r="E126" s="41">
        <f t="shared" si="1"/>
        <v>38.35</v>
      </c>
    </row>
    <row r="127" spans="1:5" x14ac:dyDescent="0.3">
      <c r="A127" s="11" t="s">
        <v>88</v>
      </c>
      <c r="B127" s="11" t="s">
        <v>89</v>
      </c>
      <c r="C127" s="7">
        <v>2000</v>
      </c>
      <c r="D127" s="7">
        <f>D128</f>
        <v>767</v>
      </c>
      <c r="E127" s="41">
        <f t="shared" si="1"/>
        <v>38.35</v>
      </c>
    </row>
    <row r="128" spans="1:5" x14ac:dyDescent="0.3">
      <c r="A128" s="11" t="s">
        <v>106</v>
      </c>
      <c r="B128" s="11" t="s">
        <v>107</v>
      </c>
      <c r="C128" s="7"/>
      <c r="D128" s="7">
        <v>767</v>
      </c>
      <c r="E128" s="41"/>
    </row>
    <row r="129" spans="1:5" s="10" customFormat="1" x14ac:dyDescent="0.3">
      <c r="A129" s="12" t="s">
        <v>108</v>
      </c>
      <c r="B129" s="12" t="s">
        <v>109</v>
      </c>
      <c r="C129" s="9">
        <v>30000</v>
      </c>
      <c r="D129" s="9">
        <v>22935.94</v>
      </c>
      <c r="E129" s="40">
        <f t="shared" si="1"/>
        <v>76.453133333333341</v>
      </c>
    </row>
    <row r="130" spans="1:5" s="10" customFormat="1" x14ac:dyDescent="0.3">
      <c r="A130" s="12" t="s">
        <v>110</v>
      </c>
      <c r="B130" s="12" t="s">
        <v>111</v>
      </c>
      <c r="C130" s="9">
        <v>30000</v>
      </c>
      <c r="D130" s="9">
        <v>22935.94</v>
      </c>
      <c r="E130" s="40">
        <f t="shared" si="1"/>
        <v>76.453133333333341</v>
      </c>
    </row>
    <row r="131" spans="1:5" x14ac:dyDescent="0.3">
      <c r="A131" s="11" t="s">
        <v>13</v>
      </c>
      <c r="B131" s="11" t="s">
        <v>14</v>
      </c>
      <c r="C131" s="7">
        <v>30000</v>
      </c>
      <c r="D131" s="7">
        <v>13707.54</v>
      </c>
      <c r="E131" s="41">
        <f t="shared" si="1"/>
        <v>45.691800000000008</v>
      </c>
    </row>
    <row r="132" spans="1:5" x14ac:dyDescent="0.3">
      <c r="A132" s="11" t="s">
        <v>8</v>
      </c>
      <c r="B132" s="11" t="s">
        <v>32</v>
      </c>
      <c r="C132" s="7">
        <v>8110</v>
      </c>
      <c r="D132" s="7">
        <f>SUM(D133:D135)</f>
        <v>7918.7300000000005</v>
      </c>
      <c r="E132" s="41">
        <f t="shared" si="1"/>
        <v>97.641553637484591</v>
      </c>
    </row>
    <row r="133" spans="1:5" x14ac:dyDescent="0.3">
      <c r="A133" s="11" t="s">
        <v>33</v>
      </c>
      <c r="B133" s="11" t="s">
        <v>34</v>
      </c>
      <c r="C133" s="7"/>
      <c r="D133" s="7">
        <v>6469.08</v>
      </c>
      <c r="E133" s="41"/>
    </row>
    <row r="134" spans="1:5" x14ac:dyDescent="0.3">
      <c r="A134" s="11" t="s">
        <v>35</v>
      </c>
      <c r="B134" s="11" t="s">
        <v>36</v>
      </c>
      <c r="C134" s="7"/>
      <c r="D134" s="7">
        <v>382.26</v>
      </c>
      <c r="E134" s="41"/>
    </row>
    <row r="135" spans="1:5" x14ac:dyDescent="0.3">
      <c r="A135" s="11" t="s">
        <v>37</v>
      </c>
      <c r="B135" s="11" t="s">
        <v>38</v>
      </c>
      <c r="C135" s="7"/>
      <c r="D135" s="7">
        <v>1067.3900000000001</v>
      </c>
      <c r="E135" s="41"/>
    </row>
    <row r="136" spans="1:5" x14ac:dyDescent="0.3">
      <c r="A136" s="11" t="s">
        <v>40</v>
      </c>
      <c r="B136" s="11" t="s">
        <v>41</v>
      </c>
      <c r="C136" s="7">
        <v>21890</v>
      </c>
      <c r="D136" s="7">
        <f>SUM(D137:D142)</f>
        <v>5788.8099999999995</v>
      </c>
      <c r="E136" s="41">
        <f t="shared" si="1"/>
        <v>26.444997715851986</v>
      </c>
    </row>
    <row r="137" spans="1:5" x14ac:dyDescent="0.3">
      <c r="A137" s="11" t="s">
        <v>80</v>
      </c>
      <c r="B137" s="11" t="s">
        <v>81</v>
      </c>
      <c r="C137" s="7"/>
      <c r="D137" s="7">
        <v>519.63</v>
      </c>
      <c r="E137" s="41"/>
    </row>
    <row r="138" spans="1:5" x14ac:dyDescent="0.3">
      <c r="A138" s="11" t="s">
        <v>42</v>
      </c>
      <c r="B138" s="11" t="s">
        <v>43</v>
      </c>
      <c r="C138" s="7"/>
      <c r="D138" s="7">
        <v>427.2</v>
      </c>
      <c r="E138" s="41"/>
    </row>
    <row r="139" spans="1:5" x14ac:dyDescent="0.3">
      <c r="A139" s="11" t="s">
        <v>82</v>
      </c>
      <c r="B139" s="11" t="s">
        <v>83</v>
      </c>
      <c r="C139" s="7"/>
      <c r="D139" s="7">
        <v>92.4</v>
      </c>
      <c r="E139" s="41"/>
    </row>
    <row r="140" spans="1:5" x14ac:dyDescent="0.3">
      <c r="A140" s="11" t="s">
        <v>48</v>
      </c>
      <c r="B140" s="11" t="s">
        <v>49</v>
      </c>
      <c r="C140" s="7"/>
      <c r="D140" s="7">
        <v>1338.14</v>
      </c>
      <c r="E140" s="41"/>
    </row>
    <row r="141" spans="1:5" x14ac:dyDescent="0.3">
      <c r="A141" s="11" t="s">
        <v>92</v>
      </c>
      <c r="B141" s="11" t="s">
        <v>93</v>
      </c>
      <c r="C141" s="7"/>
      <c r="D141" s="7">
        <v>129.91</v>
      </c>
      <c r="E141" s="41"/>
    </row>
    <row r="142" spans="1:5" x14ac:dyDescent="0.3">
      <c r="A142" s="11" t="s">
        <v>62</v>
      </c>
      <c r="B142" s="11" t="s">
        <v>63</v>
      </c>
      <c r="C142" s="7"/>
      <c r="D142" s="7">
        <v>3281.53</v>
      </c>
      <c r="E142" s="41"/>
    </row>
    <row r="143" spans="1:5" x14ac:dyDescent="0.3">
      <c r="A143" s="11" t="s">
        <v>18</v>
      </c>
      <c r="B143" s="11" t="s">
        <v>19</v>
      </c>
      <c r="C143" s="7"/>
      <c r="D143" s="7">
        <v>9228.4</v>
      </c>
      <c r="E143" s="41"/>
    </row>
    <row r="144" spans="1:5" x14ac:dyDescent="0.3">
      <c r="A144" s="140">
        <v>31</v>
      </c>
      <c r="B144" s="11" t="s">
        <v>32</v>
      </c>
      <c r="C144" s="7"/>
      <c r="D144" s="7">
        <v>8801.2000000000007</v>
      </c>
      <c r="E144" s="41"/>
    </row>
    <row r="145" spans="1:5" x14ac:dyDescent="0.3">
      <c r="A145" s="11" t="s">
        <v>33</v>
      </c>
      <c r="B145" s="11" t="s">
        <v>34</v>
      </c>
      <c r="C145" s="7"/>
      <c r="D145" s="7">
        <v>6979.35</v>
      </c>
      <c r="E145" s="41"/>
    </row>
    <row r="146" spans="1:5" x14ac:dyDescent="0.3">
      <c r="A146" s="11" t="s">
        <v>35</v>
      </c>
      <c r="B146" s="11" t="s">
        <v>36</v>
      </c>
      <c r="C146" s="7"/>
      <c r="D146" s="7">
        <v>670.26</v>
      </c>
      <c r="E146" s="41"/>
    </row>
    <row r="147" spans="1:5" x14ac:dyDescent="0.3">
      <c r="A147" s="11" t="s">
        <v>37</v>
      </c>
      <c r="B147" s="11" t="s">
        <v>38</v>
      </c>
      <c r="C147" s="7"/>
      <c r="D147" s="7">
        <v>1151.5899999999999</v>
      </c>
      <c r="E147" s="41"/>
    </row>
    <row r="148" spans="1:5" x14ac:dyDescent="0.3">
      <c r="A148" s="140">
        <v>32</v>
      </c>
      <c r="B148" s="11" t="s">
        <v>41</v>
      </c>
      <c r="C148" s="7"/>
      <c r="D148" s="7">
        <v>427.2</v>
      </c>
      <c r="E148" s="41"/>
    </row>
    <row r="149" spans="1:5" x14ac:dyDescent="0.3">
      <c r="A149" s="11" t="s">
        <v>42</v>
      </c>
      <c r="B149" s="11" t="s">
        <v>43</v>
      </c>
      <c r="C149" s="7"/>
      <c r="D149" s="7">
        <v>427.2</v>
      </c>
      <c r="E149" s="41"/>
    </row>
    <row r="150" spans="1:5" x14ac:dyDescent="0.3">
      <c r="A150" s="1"/>
      <c r="B150" s="1"/>
      <c r="C150" s="1"/>
      <c r="D150" s="1"/>
      <c r="E150" s="1"/>
    </row>
  </sheetData>
  <mergeCells count="4">
    <mergeCell ref="A6:B6"/>
    <mergeCell ref="A7:B7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SAŽETAK</vt:lpstr>
      <vt:lpstr>Račun prihoda i rashoda</vt:lpstr>
      <vt:lpstr>Račun prihoda i rashoda (2)</vt:lpstr>
      <vt:lpstr>Rashodi i prihodi prema izvoru</vt:lpstr>
      <vt:lpstr>Rashodi prema funkcijskoj k</vt:lpstr>
      <vt:lpstr>Račun financiranja </vt:lpstr>
      <vt:lpstr>Račun fin prema izvorima f</vt:lpstr>
      <vt:lpstr>Programska klasifikacija</vt:lpstr>
      <vt:lpstr>'Račun financiranja '!Print_Area</vt:lpstr>
      <vt:lpstr>SAŽETAK!Print_Area</vt:lpstr>
      <vt:lpstr>'Programska klasifikacija'!Print_Titles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Butorac Kušić Lidija</cp:lastModifiedBy>
  <cp:lastPrinted>2025-07-21T15:39:30Z</cp:lastPrinted>
  <dcterms:created xsi:type="dcterms:W3CDTF">2025-07-14T12:38:45Z</dcterms:created>
  <dcterms:modified xsi:type="dcterms:W3CDTF">2025-07-23T15:56:38Z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