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 - Kraj godin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1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8" l="1"/>
  <c r="D6" i="8" s="1"/>
  <c r="D18" i="8"/>
  <c r="D26" i="8"/>
  <c r="D36" i="8"/>
  <c r="D24" i="8"/>
  <c r="D44" i="8"/>
  <c r="D50" i="8"/>
  <c r="D55" i="8"/>
  <c r="C1530" i="1" s="1"/>
  <c r="D60" i="8"/>
  <c r="D65" i="8"/>
  <c r="D70" i="8"/>
  <c r="D75" i="8"/>
  <c r="D80" i="8"/>
  <c r="D85" i="8"/>
  <c r="D90" i="8"/>
  <c r="D95" i="8"/>
  <c r="D101" i="8"/>
  <c r="L1429" i="9"/>
  <c r="J1429" i="9"/>
  <c r="D6" i="6"/>
  <c r="D10" i="6"/>
  <c r="D13" i="6"/>
  <c r="D5" i="6"/>
  <c r="E6" i="6"/>
  <c r="E10" i="6"/>
  <c r="E13" i="6"/>
  <c r="E5" i="6"/>
  <c r="D22" i="6"/>
  <c r="E22" i="6"/>
  <c r="D28" i="6"/>
  <c r="E28" i="6"/>
  <c r="D36" i="6"/>
  <c r="D39" i="6"/>
  <c r="D43" i="6"/>
  <c r="D50" i="6"/>
  <c r="D54" i="6"/>
  <c r="D61" i="6"/>
  <c r="D66" i="6"/>
  <c r="D35" i="6"/>
  <c r="E36" i="6"/>
  <c r="E39" i="6"/>
  <c r="E43" i="6"/>
  <c r="E50" i="6"/>
  <c r="E54" i="6"/>
  <c r="E61" i="6"/>
  <c r="E66" i="6"/>
  <c r="E35" i="6"/>
  <c r="D75" i="6"/>
  <c r="E75" i="6"/>
  <c r="D82" i="6"/>
  <c r="E82" i="6"/>
  <c r="D90" i="6"/>
  <c r="D94" i="6"/>
  <c r="D99" i="6"/>
  <c r="D89" i="6"/>
  <c r="E90" i="6"/>
  <c r="E94" i="6"/>
  <c r="E99" i="6"/>
  <c r="E89" i="6"/>
  <c r="D107" i="6"/>
  <c r="E107" i="6"/>
  <c r="D115" i="6"/>
  <c r="D118" i="6"/>
  <c r="D122" i="6"/>
  <c r="D114" i="6"/>
  <c r="E115" i="6"/>
  <c r="E118" i="6"/>
  <c r="E122" i="6"/>
  <c r="E114" i="6"/>
  <c r="D130" i="6"/>
  <c r="D129" i="6"/>
  <c r="E130" i="6"/>
  <c r="E129" i="6"/>
  <c r="D141" i="6"/>
  <c r="E141" i="6"/>
  <c r="G299" i="9"/>
  <c r="F299" i="9"/>
  <c r="E299" i="9"/>
  <c r="B299" i="9"/>
  <c r="F298" i="9"/>
  <c r="E298" i="9"/>
  <c r="D7" i="7"/>
  <c r="D6" i="7"/>
  <c r="D23" i="7"/>
  <c r="D30" i="7"/>
  <c r="D22" i="7"/>
  <c r="D5" i="7"/>
  <c r="E7" i="7"/>
  <c r="E6" i="7"/>
  <c r="E23" i="7"/>
  <c r="E22" i="7" s="1"/>
  <c r="E30" i="7"/>
  <c r="D39" i="7"/>
  <c r="D44" i="7"/>
  <c r="D38" i="7"/>
  <c r="E39" i="7"/>
  <c r="E44" i="7"/>
  <c r="E38" i="7"/>
  <c r="F297" i="9"/>
  <c r="F296" i="9"/>
  <c r="F295" i="9"/>
  <c r="F294" i="9"/>
  <c r="F293" i="9"/>
  <c r="E207" i="5"/>
  <c r="E224" i="5"/>
  <c r="E206" i="5"/>
  <c r="H292" i="9"/>
  <c r="D207" i="5"/>
  <c r="D224" i="5"/>
  <c r="D206" i="5"/>
  <c r="G292" i="9"/>
  <c r="F292" i="9"/>
  <c r="E292" i="9"/>
  <c r="B292" i="9"/>
  <c r="E191" i="5"/>
  <c r="E198" i="5"/>
  <c r="E190" i="5"/>
  <c r="H291" i="9"/>
  <c r="D191" i="5"/>
  <c r="D198" i="5"/>
  <c r="D190" i="5"/>
  <c r="G291" i="9"/>
  <c r="F291" i="9"/>
  <c r="E291" i="9"/>
  <c r="B291" i="9"/>
  <c r="H290" i="9"/>
  <c r="E290" i="9" s="1"/>
  <c r="B290" i="9" s="1"/>
  <c r="G290" i="9"/>
  <c r="F290" i="9"/>
  <c r="E180" i="5"/>
  <c r="E177" i="5"/>
  <c r="H289" i="9" s="1"/>
  <c r="E289" i="9" s="1"/>
  <c r="B289" i="9" s="1"/>
  <c r="D180" i="5"/>
  <c r="D177" i="5"/>
  <c r="G289" i="9"/>
  <c r="F289" i="9"/>
  <c r="H288" i="9"/>
  <c r="G288" i="9"/>
  <c r="F288" i="9"/>
  <c r="E288" i="9"/>
  <c r="B288" i="9"/>
  <c r="E149" i="5"/>
  <c r="H287" i="9"/>
  <c r="E287" i="9" s="1"/>
  <c r="B287" i="9" s="1"/>
  <c r="D149" i="5"/>
  <c r="G287" i="9"/>
  <c r="F287" i="9"/>
  <c r="E88" i="5"/>
  <c r="E106" i="5"/>
  <c r="H286" i="9"/>
  <c r="D88" i="5"/>
  <c r="D106" i="5"/>
  <c r="G286" i="9"/>
  <c r="F286" i="9"/>
  <c r="E286" i="9"/>
  <c r="B286" i="9"/>
  <c r="H285" i="9"/>
  <c r="E285" i="9" s="1"/>
  <c r="B285" i="9" s="1"/>
  <c r="G285" i="9"/>
  <c r="F285" i="9"/>
  <c r="H284" i="9"/>
  <c r="G284" i="9"/>
  <c r="F284" i="9"/>
  <c r="H283" i="9"/>
  <c r="G283" i="9"/>
  <c r="E283" i="9" s="1"/>
  <c r="F283" i="9"/>
  <c r="D8" i="5"/>
  <c r="D13" i="5"/>
  <c r="D19" i="5"/>
  <c r="D29" i="5"/>
  <c r="D35" i="5"/>
  <c r="D41" i="5"/>
  <c r="D45" i="5"/>
  <c r="C1023" i="1" s="1"/>
  <c r="D52" i="5"/>
  <c r="F52" i="5" s="1"/>
  <c r="D56" i="5"/>
  <c r="D63" i="5"/>
  <c r="D70" i="5"/>
  <c r="D69" i="5"/>
  <c r="D79" i="5"/>
  <c r="D78" i="5"/>
  <c r="D87" i="5"/>
  <c r="D119" i="5"/>
  <c r="D126" i="5"/>
  <c r="D118" i="5"/>
  <c r="D135" i="5"/>
  <c r="D142" i="5"/>
  <c r="D134" i="5"/>
  <c r="D146" i="5"/>
  <c r="D164" i="5"/>
  <c r="D170" i="5"/>
  <c r="D68" i="5"/>
  <c r="E8" i="5"/>
  <c r="E13" i="5"/>
  <c r="E19" i="5"/>
  <c r="E29" i="5"/>
  <c r="E35" i="5"/>
  <c r="E41" i="5"/>
  <c r="E45" i="5"/>
  <c r="E52" i="5"/>
  <c r="E56" i="5"/>
  <c r="E63" i="5"/>
  <c r="E70" i="5"/>
  <c r="E69" i="5" s="1"/>
  <c r="E79" i="5"/>
  <c r="E78" i="5"/>
  <c r="E87" i="5"/>
  <c r="E119" i="5"/>
  <c r="E126" i="5"/>
  <c r="E118" i="5"/>
  <c r="E135" i="5"/>
  <c r="E142" i="5"/>
  <c r="E134" i="5"/>
  <c r="E146" i="5"/>
  <c r="E164" i="5"/>
  <c r="E170" i="5"/>
  <c r="D234" i="5"/>
  <c r="D176" i="5"/>
  <c r="D239" i="5"/>
  <c r="D242" i="5"/>
  <c r="D238" i="5"/>
  <c r="D246" i="5"/>
  <c r="D250" i="5"/>
  <c r="E234" i="5"/>
  <c r="E239" i="5"/>
  <c r="E238" i="5" s="1"/>
  <c r="E242" i="5"/>
  <c r="E246" i="5"/>
  <c r="E245" i="5" s="1"/>
  <c r="E250" i="5"/>
  <c r="D259" i="5"/>
  <c r="D258" i="5"/>
  <c r="E259" i="5"/>
  <c r="E258" i="5"/>
  <c r="F282" i="9"/>
  <c r="H281" i="9"/>
  <c r="G281" i="9"/>
  <c r="F281" i="9"/>
  <c r="E281" i="9"/>
  <c r="B281" i="9"/>
  <c r="H280" i="9"/>
  <c r="G280" i="9"/>
  <c r="F280" i="9"/>
  <c r="H279" i="9"/>
  <c r="G279" i="9"/>
  <c r="F279" i="9"/>
  <c r="I3" i="9"/>
  <c r="G278" i="9"/>
  <c r="F278" i="9"/>
  <c r="E278" i="9"/>
  <c r="B278" i="9" s="1"/>
  <c r="O3" i="9"/>
  <c r="G277" i="9"/>
  <c r="E277" i="9" s="1"/>
  <c r="B277" i="9" s="1"/>
  <c r="F277" i="9"/>
  <c r="F276" i="9"/>
  <c r="F275" i="9"/>
  <c r="L274" i="9"/>
  <c r="H274" i="9"/>
  <c r="G274" i="9"/>
  <c r="F274" i="9"/>
  <c r="E274" i="9"/>
  <c r="B274" i="9"/>
  <c r="I273" i="9"/>
  <c r="H273" i="9"/>
  <c r="F273" i="9"/>
  <c r="E273" i="9"/>
  <c r="B273" i="9"/>
  <c r="D8" i="4"/>
  <c r="D17" i="4"/>
  <c r="D23" i="4"/>
  <c r="D29" i="4"/>
  <c r="D37" i="4"/>
  <c r="D40" i="4"/>
  <c r="D7" i="4"/>
  <c r="D45" i="4"/>
  <c r="D44" i="4"/>
  <c r="D51" i="4"/>
  <c r="D54" i="4"/>
  <c r="D59" i="4"/>
  <c r="D62" i="4"/>
  <c r="D65" i="4"/>
  <c r="D68" i="4"/>
  <c r="D71" i="4"/>
  <c r="D74" i="4"/>
  <c r="D77" i="4"/>
  <c r="D50" i="4"/>
  <c r="D83" i="4"/>
  <c r="D91" i="4"/>
  <c r="D98" i="4"/>
  <c r="D82" i="4"/>
  <c r="D107" i="4"/>
  <c r="D112" i="4"/>
  <c r="D120" i="4"/>
  <c r="D106" i="4"/>
  <c r="D125" i="4"/>
  <c r="D128" i="4"/>
  <c r="D124" i="4"/>
  <c r="D134" i="4"/>
  <c r="D133" i="4"/>
  <c r="D140" i="4"/>
  <c r="D139" i="4"/>
  <c r="D6" i="4"/>
  <c r="C2" i="1"/>
  <c r="E8" i="4"/>
  <c r="E17" i="4"/>
  <c r="E23" i="4"/>
  <c r="E29" i="4"/>
  <c r="E37" i="4"/>
  <c r="E40" i="4"/>
  <c r="E7" i="4"/>
  <c r="E45" i="4"/>
  <c r="E44" i="4"/>
  <c r="E51" i="4"/>
  <c r="E54" i="4"/>
  <c r="E59" i="4"/>
  <c r="E62" i="4"/>
  <c r="E65" i="4"/>
  <c r="E68" i="4"/>
  <c r="F68" i="4" s="1"/>
  <c r="E71" i="4"/>
  <c r="E74" i="4"/>
  <c r="E77" i="4"/>
  <c r="E83" i="4"/>
  <c r="E91" i="4"/>
  <c r="E98" i="4"/>
  <c r="E82" i="4"/>
  <c r="E107" i="4"/>
  <c r="E112" i="4"/>
  <c r="E120" i="4"/>
  <c r="E106" i="4"/>
  <c r="E125" i="4"/>
  <c r="E128" i="4"/>
  <c r="E124" i="4" s="1"/>
  <c r="E134" i="4"/>
  <c r="E133" i="4"/>
  <c r="E140" i="4"/>
  <c r="E139" i="4"/>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C121" i="1"/>
  <c r="D121" i="1"/>
  <c r="C122" i="1"/>
  <c r="D122" i="1"/>
  <c r="C123" i="1"/>
  <c r="D123" i="1"/>
  <c r="C124" i="1"/>
  <c r="D124" i="1"/>
  <c r="H124" i="1" s="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D153" i="4"/>
  <c r="D159" i="4"/>
  <c r="D152" i="4"/>
  <c r="D164" i="4"/>
  <c r="D169" i="4"/>
  <c r="D177" i="4"/>
  <c r="D188" i="4"/>
  <c r="D163" i="4"/>
  <c r="D197" i="4"/>
  <c r="D202" i="4"/>
  <c r="D210" i="4"/>
  <c r="D196" i="4"/>
  <c r="D216" i="4"/>
  <c r="D219" i="4"/>
  <c r="D215" i="4"/>
  <c r="D225" i="4"/>
  <c r="D228" i="4"/>
  <c r="D231" i="4"/>
  <c r="D236" i="4"/>
  <c r="D240" i="4"/>
  <c r="D244" i="4"/>
  <c r="D247" i="4"/>
  <c r="D224" i="4"/>
  <c r="D253" i="4"/>
  <c r="D259" i="4"/>
  <c r="D252" i="4"/>
  <c r="D264" i="4"/>
  <c r="D268" i="4"/>
  <c r="D273" i="4"/>
  <c r="D279" i="4"/>
  <c r="D263" i="4"/>
  <c r="D151" i="4"/>
  <c r="C147" i="1"/>
  <c r="E153" i="4"/>
  <c r="E159" i="4"/>
  <c r="E152" i="4"/>
  <c r="E164" i="4"/>
  <c r="E169" i="4"/>
  <c r="E177" i="4"/>
  <c r="E188" i="4"/>
  <c r="E163" i="4"/>
  <c r="E197" i="4"/>
  <c r="E202" i="4"/>
  <c r="E210" i="4"/>
  <c r="E196" i="4"/>
  <c r="E216" i="4"/>
  <c r="E219" i="4"/>
  <c r="E215" i="4"/>
  <c r="E225" i="4"/>
  <c r="E228" i="4"/>
  <c r="E231" i="4"/>
  <c r="E236" i="4"/>
  <c r="E240" i="4"/>
  <c r="E244" i="4"/>
  <c r="E247" i="4"/>
  <c r="E224" i="4"/>
  <c r="E253" i="4"/>
  <c r="E259" i="4"/>
  <c r="E252" i="4"/>
  <c r="E264" i="4"/>
  <c r="E268" i="4"/>
  <c r="E273" i="4"/>
  <c r="E279" i="4"/>
  <c r="E263" i="4"/>
  <c r="E151" i="4"/>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D287" i="4"/>
  <c r="C283" i="1"/>
  <c r="E287" i="4"/>
  <c r="D283" i="1"/>
  <c r="D288" i="4"/>
  <c r="C284" i="1"/>
  <c r="E288" i="4"/>
  <c r="D284" i="1"/>
  <c r="D289" i="4"/>
  <c r="C285" i="1"/>
  <c r="E289" i="4"/>
  <c r="D285" i="1"/>
  <c r="D290" i="4"/>
  <c r="C286" i="1"/>
  <c r="D291" i="4"/>
  <c r="C287" i="1"/>
  <c r="C288" i="1"/>
  <c r="D288" i="1"/>
  <c r="C289" i="1"/>
  <c r="D289" i="1"/>
  <c r="C290" i="1"/>
  <c r="D290" i="1"/>
  <c r="C291" i="1"/>
  <c r="D291" i="1"/>
  <c r="C292" i="1"/>
  <c r="D292" i="1"/>
  <c r="D300" i="4"/>
  <c r="D304" i="4"/>
  <c r="D299" i="4"/>
  <c r="D312" i="4"/>
  <c r="D317" i="4"/>
  <c r="D326" i="4"/>
  <c r="D331" i="4"/>
  <c r="D336" i="4"/>
  <c r="D339" i="4"/>
  <c r="D311" i="4"/>
  <c r="D345" i="4"/>
  <c r="D344" i="4"/>
  <c r="D348" i="4"/>
  <c r="D298" i="4"/>
  <c r="C293" i="1"/>
  <c r="E300" i="4"/>
  <c r="E304" i="4"/>
  <c r="E299" i="4"/>
  <c r="E312" i="4"/>
  <c r="E317" i="4"/>
  <c r="E326" i="4"/>
  <c r="E331" i="4"/>
  <c r="E336" i="4"/>
  <c r="E339" i="4"/>
  <c r="E311" i="4"/>
  <c r="E345" i="4"/>
  <c r="E344" i="4"/>
  <c r="E348" i="4"/>
  <c r="E298" i="4"/>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D352" i="4"/>
  <c r="D356" i="4"/>
  <c r="D351" i="4"/>
  <c r="D364" i="4"/>
  <c r="D369" i="4"/>
  <c r="D378" i="4"/>
  <c r="D383" i="4"/>
  <c r="D388" i="4"/>
  <c r="D391" i="4"/>
  <c r="D363" i="4"/>
  <c r="D397" i="4"/>
  <c r="D396" i="4"/>
  <c r="D400" i="4"/>
  <c r="D402" i="4"/>
  <c r="D350" i="4"/>
  <c r="C345" i="1"/>
  <c r="E352" i="4"/>
  <c r="E356" i="4"/>
  <c r="E351" i="4"/>
  <c r="E364" i="4"/>
  <c r="E369" i="4"/>
  <c r="E378" i="4"/>
  <c r="E383" i="4"/>
  <c r="E388" i="4"/>
  <c r="E391" i="4"/>
  <c r="E363" i="4"/>
  <c r="E397" i="4"/>
  <c r="E396" i="4"/>
  <c r="E400" i="4"/>
  <c r="E402" i="4"/>
  <c r="E350" i="4"/>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D407" i="4"/>
  <c r="C402" i="1"/>
  <c r="E407" i="4"/>
  <c r="D402" i="1"/>
  <c r="D408" i="4"/>
  <c r="C403" i="1"/>
  <c r="E408" i="4"/>
  <c r="D403" i="1"/>
  <c r="C404" i="1"/>
  <c r="D404" i="1"/>
  <c r="C405" i="1"/>
  <c r="D405" i="1"/>
  <c r="C406" i="1"/>
  <c r="D406" i="1"/>
  <c r="D412" i="4"/>
  <c r="C407" i="1"/>
  <c r="D413" i="4"/>
  <c r="C408" i="1"/>
  <c r="E413" i="4"/>
  <c r="D408" i="1"/>
  <c r="D414" i="4"/>
  <c r="C409" i="1"/>
  <c r="D415" i="4"/>
  <c r="C410" i="1"/>
  <c r="D416" i="4"/>
  <c r="C411" i="1"/>
  <c r="E416" i="4"/>
  <c r="D411" i="1"/>
  <c r="D417" i="4"/>
  <c r="C412" i="1"/>
  <c r="E417" i="4"/>
  <c r="D412" i="1"/>
  <c r="D418" i="4"/>
  <c r="C413" i="1"/>
  <c r="E418" i="4"/>
  <c r="D413" i="1"/>
  <c r="D422" i="4"/>
  <c r="D427" i="4"/>
  <c r="D430" i="4"/>
  <c r="D435" i="4"/>
  <c r="D442" i="4"/>
  <c r="D447" i="4"/>
  <c r="D455" i="4"/>
  <c r="D421" i="4"/>
  <c r="D460" i="4"/>
  <c r="D463" i="4"/>
  <c r="D466" i="4"/>
  <c r="D469" i="4"/>
  <c r="D459" i="4"/>
  <c r="D473" i="4"/>
  <c r="D478" i="4"/>
  <c r="D481" i="4"/>
  <c r="D472" i="4"/>
  <c r="D485" i="4"/>
  <c r="D490" i="4"/>
  <c r="D495" i="4"/>
  <c r="D502" i="4"/>
  <c r="D507" i="4"/>
  <c r="D484" i="4"/>
  <c r="D516" i="4"/>
  <c r="D519" i="4"/>
  <c r="D522" i="4"/>
  <c r="D525" i="4"/>
  <c r="D515" i="4"/>
  <c r="D420" i="4"/>
  <c r="C414" i="1"/>
  <c r="E422" i="4"/>
  <c r="E427" i="4"/>
  <c r="E430" i="4"/>
  <c r="E435" i="4"/>
  <c r="E442" i="4"/>
  <c r="E447" i="4"/>
  <c r="E455" i="4"/>
  <c r="E421" i="4"/>
  <c r="E460" i="4"/>
  <c r="E463" i="4"/>
  <c r="E466" i="4"/>
  <c r="E469" i="4"/>
  <c r="E459" i="4"/>
  <c r="E473" i="4"/>
  <c r="E478" i="4"/>
  <c r="E481" i="4"/>
  <c r="E472" i="4"/>
  <c r="E485" i="4"/>
  <c r="E490" i="4"/>
  <c r="E495" i="4"/>
  <c r="E502" i="4"/>
  <c r="E507" i="4"/>
  <c r="E484" i="4"/>
  <c r="E516" i="4"/>
  <c r="E519" i="4"/>
  <c r="E522" i="4"/>
  <c r="E525" i="4"/>
  <c r="E515" i="4"/>
  <c r="E420" i="4"/>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D530" i="4"/>
  <c r="D535" i="4"/>
  <c r="D538" i="4"/>
  <c r="D543" i="4"/>
  <c r="D550" i="4"/>
  <c r="D555" i="4"/>
  <c r="D563" i="4"/>
  <c r="D529" i="4"/>
  <c r="D568" i="4"/>
  <c r="D571" i="4"/>
  <c r="D574" i="4"/>
  <c r="D577" i="4"/>
  <c r="D567" i="4"/>
  <c r="D581" i="4"/>
  <c r="D585" i="4"/>
  <c r="D587" i="4"/>
  <c r="D590" i="4"/>
  <c r="D580" i="4"/>
  <c r="D594" i="4"/>
  <c r="D599" i="4"/>
  <c r="D603" i="4"/>
  <c r="D605" i="4"/>
  <c r="D612" i="4"/>
  <c r="D617" i="4"/>
  <c r="D593" i="4"/>
  <c r="D626" i="4"/>
  <c r="D629" i="4"/>
  <c r="D632" i="4"/>
  <c r="D625" i="4"/>
  <c r="D528" i="4"/>
  <c r="C522" i="1"/>
  <c r="E530" i="4"/>
  <c r="E535" i="4"/>
  <c r="E538" i="4"/>
  <c r="E543" i="4"/>
  <c r="E550" i="4"/>
  <c r="E555" i="4"/>
  <c r="E563" i="4"/>
  <c r="E529" i="4"/>
  <c r="E568" i="4"/>
  <c r="E571" i="4"/>
  <c r="E574" i="4"/>
  <c r="E577" i="4"/>
  <c r="E567" i="4"/>
  <c r="E581" i="4"/>
  <c r="E585" i="4"/>
  <c r="E587" i="4"/>
  <c r="E590" i="4"/>
  <c r="E580" i="4"/>
  <c r="E594" i="4"/>
  <c r="E599" i="4"/>
  <c r="E603" i="4"/>
  <c r="E605" i="4"/>
  <c r="E612" i="4"/>
  <c r="E617" i="4"/>
  <c r="E593" i="4"/>
  <c r="E626" i="4"/>
  <c r="E629" i="4"/>
  <c r="E632" i="4"/>
  <c r="E625" i="4"/>
  <c r="E528" i="4"/>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D635" i="4"/>
  <c r="C629" i="1"/>
  <c r="E635" i="4"/>
  <c r="D629" i="1"/>
  <c r="D636" i="4"/>
  <c r="C630" i="1"/>
  <c r="E636" i="4"/>
  <c r="D630" i="1"/>
  <c r="C631" i="1"/>
  <c r="D631" i="1"/>
  <c r="C632" i="1"/>
  <c r="D632" i="1"/>
  <c r="D639" i="4"/>
  <c r="C633" i="1"/>
  <c r="D640" i="4"/>
  <c r="C634" i="1"/>
  <c r="E640" i="4"/>
  <c r="D634" i="1"/>
  <c r="D641" i="4"/>
  <c r="C635" i="1"/>
  <c r="D642" i="4"/>
  <c r="C636" i="1"/>
  <c r="D643" i="4"/>
  <c r="C637" i="1"/>
  <c r="E643" i="4"/>
  <c r="D637" i="1"/>
  <c r="D644" i="4"/>
  <c r="C638" i="1"/>
  <c r="E644" i="4"/>
  <c r="D638" i="1"/>
  <c r="D645" i="4"/>
  <c r="C639" i="1"/>
  <c r="D646" i="4"/>
  <c r="C640" i="1"/>
  <c r="C641" i="1"/>
  <c r="D641" i="1"/>
  <c r="C642" i="1"/>
  <c r="D642" i="1"/>
  <c r="C643" i="1"/>
  <c r="D643" i="1"/>
  <c r="C644" i="1"/>
  <c r="D644" i="1"/>
  <c r="D652" i="4"/>
  <c r="C645" i="1"/>
  <c r="E652" i="4"/>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F222" i="9" s="1"/>
  <c r="B222" i="9" s="1"/>
  <c r="L222" i="9"/>
  <c r="E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s="1"/>
  <c r="B216" i="9" s="1"/>
  <c r="E216" i="9"/>
  <c r="M215" i="9"/>
  <c r="L215" i="9"/>
  <c r="F215" i="9"/>
  <c r="E215" i="9"/>
  <c r="B215" i="9"/>
  <c r="M214" i="9"/>
  <c r="L214" i="9"/>
  <c r="F214" i="9" s="1"/>
  <c r="E214" i="9"/>
  <c r="M213" i="9"/>
  <c r="L213" i="9"/>
  <c r="F213" i="9"/>
  <c r="E213" i="9"/>
  <c r="B213" i="9"/>
  <c r="M212" i="9"/>
  <c r="L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G192" i="9"/>
  <c r="F192" i="9"/>
  <c r="E192" i="9"/>
  <c r="B192" i="9"/>
  <c r="L191"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G166" i="9"/>
  <c r="F166" i="9"/>
  <c r="E166" i="9"/>
  <c r="B166" i="9"/>
  <c r="H165" i="9"/>
  <c r="G165" i="9"/>
  <c r="F165" i="9"/>
  <c r="E165" i="9"/>
  <c r="B165" i="9"/>
  <c r="H164" i="9"/>
  <c r="G164" i="9"/>
  <c r="F164" i="9"/>
  <c r="E164" i="9"/>
  <c r="B164" i="9"/>
  <c r="G163" i="9"/>
  <c r="F163" i="9"/>
  <c r="E163" i="9"/>
  <c r="B163" i="9"/>
  <c r="G162" i="9"/>
  <c r="F162" i="9"/>
  <c r="E162" i="9"/>
  <c r="B162" i="9"/>
  <c r="G161" i="9"/>
  <c r="F161" i="9"/>
  <c r="E161" i="9"/>
  <c r="B161"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E30" i="9" s="1"/>
  <c r="B30" i="9" s="1"/>
  <c r="G30" i="9"/>
  <c r="F30" i="9"/>
  <c r="H29" i="9"/>
  <c r="E29" i="9" s="1"/>
  <c r="B29" i="9" s="1"/>
  <c r="G29" i="9"/>
  <c r="F29" i="9"/>
  <c r="H28" i="9"/>
  <c r="G28" i="9"/>
  <c r="F28" i="9"/>
  <c r="E28" i="9"/>
  <c r="B28" i="9"/>
  <c r="H27" i="9"/>
  <c r="G27" i="9"/>
  <c r="F27" i="9"/>
  <c r="E27" i="9"/>
  <c r="B27" i="9"/>
  <c r="H26" i="9"/>
  <c r="G26" i="9"/>
  <c r="F26" i="9"/>
  <c r="H25" i="9"/>
  <c r="G25" i="9"/>
  <c r="F25" i="9"/>
  <c r="E25" i="9"/>
  <c r="B25" i="9"/>
  <c r="H24" i="9"/>
  <c r="G24" i="9"/>
  <c r="F24" i="9"/>
  <c r="E24" i="9"/>
  <c r="B24" i="9"/>
  <c r="H23" i="9"/>
  <c r="G23" i="9"/>
  <c r="F23" i="9"/>
  <c r="E23" i="9"/>
  <c r="B23" i="9"/>
  <c r="H22" i="9"/>
  <c r="G22" i="9"/>
  <c r="F22" i="9"/>
  <c r="E22" i="9"/>
  <c r="B22" i="9"/>
  <c r="H21" i="9"/>
  <c r="G21" i="9"/>
  <c r="F21" i="9"/>
  <c r="E21" i="9"/>
  <c r="B21" i="9"/>
  <c r="H20" i="9"/>
  <c r="G20" i="9"/>
  <c r="F20" i="9"/>
  <c r="E20" i="9"/>
  <c r="B20" i="9"/>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H9" i="3"/>
  <c r="K3" i="9"/>
  <c r="H3" i="9"/>
  <c r="C986" i="1"/>
  <c r="D986" i="1"/>
  <c r="H986" i="1" s="1"/>
  <c r="C987" i="1"/>
  <c r="D987" i="1"/>
  <c r="C988" i="1"/>
  <c r="D988" i="1"/>
  <c r="C989" i="1"/>
  <c r="D989" i="1"/>
  <c r="C991" i="1"/>
  <c r="D991" i="1"/>
  <c r="C992" i="1"/>
  <c r="D992" i="1"/>
  <c r="C993" i="1"/>
  <c r="D993" i="1"/>
  <c r="C994" i="1"/>
  <c r="D994" i="1"/>
  <c r="C995" i="1"/>
  <c r="D995" i="1"/>
  <c r="C996" i="1"/>
  <c r="D996" i="1"/>
  <c r="C997" i="1"/>
  <c r="D997" i="1"/>
  <c r="C998" i="1"/>
  <c r="D998" i="1"/>
  <c r="C999" i="1"/>
  <c r="D999" i="1"/>
  <c r="H999" i="1" s="1"/>
  <c r="C1000" i="1"/>
  <c r="D1000" i="1"/>
  <c r="C1001" i="1"/>
  <c r="D1001" i="1"/>
  <c r="C1002" i="1"/>
  <c r="D1002" i="1"/>
  <c r="C1003" i="1"/>
  <c r="D1003" i="1"/>
  <c r="H1003" i="1" s="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H1015" i="1" s="1"/>
  <c r="C1016" i="1"/>
  <c r="D1016" i="1"/>
  <c r="C1017" i="1"/>
  <c r="D1017" i="1"/>
  <c r="C1018" i="1"/>
  <c r="D1018" i="1"/>
  <c r="C1019" i="1"/>
  <c r="D1019" i="1"/>
  <c r="C1020" i="1"/>
  <c r="D1020" i="1"/>
  <c r="C1021" i="1"/>
  <c r="D1021" i="1"/>
  <c r="C1022" i="1"/>
  <c r="D1022" i="1"/>
  <c r="D1023" i="1"/>
  <c r="C1024" i="1"/>
  <c r="D1024" i="1"/>
  <c r="C1025" i="1"/>
  <c r="D1025" i="1"/>
  <c r="C1026" i="1"/>
  <c r="D1026" i="1"/>
  <c r="C1027" i="1"/>
  <c r="D1027" i="1"/>
  <c r="C1028" i="1"/>
  <c r="H1028" i="1" s="1"/>
  <c r="D1028" i="1"/>
  <c r="C1029" i="1"/>
  <c r="D1029" i="1"/>
  <c r="D1030" i="1"/>
  <c r="C1031" i="1"/>
  <c r="D1031" i="1"/>
  <c r="C1032" i="1"/>
  <c r="H1032" i="1" s="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C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G1148" i="1" s="1"/>
  <c r="C1149" i="1"/>
  <c r="D1149" i="1"/>
  <c r="C1150" i="1"/>
  <c r="D1150" i="1"/>
  <c r="C1151" i="1"/>
  <c r="D1151" i="1"/>
  <c r="C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5" i="1"/>
  <c r="C1216" i="1"/>
  <c r="D1216" i="1"/>
  <c r="H1216" i="1" s="1"/>
  <c r="C1217" i="1"/>
  <c r="D1217" i="1"/>
  <c r="C1218" i="1"/>
  <c r="D1218" i="1"/>
  <c r="C1219" i="1"/>
  <c r="D1219" i="1"/>
  <c r="C1220" i="1"/>
  <c r="D1220" i="1"/>
  <c r="C1221" i="1"/>
  <c r="D1221" i="1"/>
  <c r="C1224" i="1"/>
  <c r="H1224" i="1" s="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G1265" i="1" s="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H1278" i="1" s="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10" i="3" a="1"/>
  <c r="H10" i="3" s="1"/>
  <c r="L3" i="9" s="1"/>
  <c r="C1480" i="1"/>
  <c r="C1482" i="1"/>
  <c r="C1483" i="1"/>
  <c r="H1483" i="1" s="1"/>
  <c r="C1484" i="1"/>
  <c r="C1485" i="1"/>
  <c r="C1486" i="1"/>
  <c r="C1487" i="1"/>
  <c r="C1488" i="1"/>
  <c r="C1489" i="1"/>
  <c r="C1490" i="1"/>
  <c r="C1491" i="1"/>
  <c r="C1492" i="1"/>
  <c r="C1493" i="1"/>
  <c r="C1494" i="1"/>
  <c r="C1495" i="1"/>
  <c r="C1496" i="1"/>
  <c r="C1497" i="1"/>
  <c r="C1498" i="1"/>
  <c r="C1499" i="1"/>
  <c r="C1500" i="1"/>
  <c r="C1501" i="1"/>
  <c r="H1501" i="1" s="1"/>
  <c r="C1502" i="1"/>
  <c r="C1503" i="1"/>
  <c r="G1503" i="1" s="1"/>
  <c r="C1504" i="1"/>
  <c r="C1505" i="1"/>
  <c r="C1506" i="1"/>
  <c r="C1507" i="1"/>
  <c r="C1508" i="1"/>
  <c r="C1509" i="1"/>
  <c r="H1509" i="1" s="1"/>
  <c r="C1510" i="1"/>
  <c r="C1511" i="1"/>
  <c r="C1512" i="1"/>
  <c r="C1513" i="1"/>
  <c r="C1514" i="1"/>
  <c r="C1515" i="1"/>
  <c r="C1516" i="1"/>
  <c r="C1519" i="1"/>
  <c r="C1520" i="1"/>
  <c r="C1521" i="1"/>
  <c r="C1522" i="1"/>
  <c r="C1523" i="1"/>
  <c r="C1525" i="1"/>
  <c r="C1526" i="1"/>
  <c r="C1527" i="1"/>
  <c r="C1528" i="1"/>
  <c r="C1529"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I10" i="9"/>
  <c r="F4" i="9"/>
  <c r="G3" i="9"/>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4" i="5"/>
  <c r="F243" i="5"/>
  <c r="F242" i="5"/>
  <c r="F241" i="5"/>
  <c r="F240" i="5"/>
  <c r="F239"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7" i="5"/>
  <c r="F66" i="5"/>
  <c r="F65" i="5"/>
  <c r="F64" i="5"/>
  <c r="F63" i="5"/>
  <c r="F62" i="5"/>
  <c r="F61" i="5"/>
  <c r="F60" i="5"/>
  <c r="F59" i="5"/>
  <c r="F58" i="5"/>
  <c r="F57" i="5"/>
  <c r="F56" i="5"/>
  <c r="F55" i="5"/>
  <c r="F54" i="5"/>
  <c r="F53" i="5"/>
  <c r="F51" i="5"/>
  <c r="F50" i="5"/>
  <c r="F49" i="5"/>
  <c r="F48" i="5"/>
  <c r="F47" i="5"/>
  <c r="F46"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1" i="5"/>
  <c r="F10" i="5"/>
  <c r="F9" i="5"/>
  <c r="F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F646" i="4"/>
  <c r="F644" i="4"/>
  <c r="F643" i="4"/>
  <c r="F641" i="4"/>
  <c r="F640"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8" i="4"/>
  <c r="F417" i="4"/>
  <c r="F416" i="4"/>
  <c r="F414" i="4"/>
  <c r="F413"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6" i="4"/>
  <c r="F295" i="4"/>
  <c r="F294" i="4"/>
  <c r="F293" i="4"/>
  <c r="F292" i="4"/>
  <c r="F291"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7" i="4"/>
  <c r="F66" i="4"/>
  <c r="F65" i="4"/>
  <c r="F64" i="4"/>
  <c r="F63" i="4"/>
  <c r="F62" i="4"/>
  <c r="F61" i="4"/>
  <c r="F60" i="4"/>
  <c r="F59" i="4"/>
  <c r="F58" i="4"/>
  <c r="F57" i="4"/>
  <c r="F56" i="4"/>
  <c r="F55" i="4"/>
  <c r="F54" i="4"/>
  <c r="F53" i="4"/>
  <c r="F52" i="4"/>
  <c r="F51"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I36" i="3"/>
  <c r="G36" i="3"/>
  <c r="B36" i="3"/>
  <c r="G35" i="3"/>
  <c r="B35" i="3"/>
  <c r="G34" i="3"/>
  <c r="B34" i="3"/>
  <c r="I33" i="3"/>
  <c r="G33" i="3"/>
  <c r="B33" i="3"/>
  <c r="I32" i="3"/>
  <c r="H32" i="3"/>
  <c r="G32" i="3"/>
  <c r="B32" i="3"/>
  <c r="I31" i="3"/>
  <c r="H31" i="3"/>
  <c r="G31" i="3"/>
  <c r="B31" i="3"/>
  <c r="H30" i="3"/>
  <c r="G30" i="3"/>
  <c r="B30" i="3"/>
  <c r="H29" i="3"/>
  <c r="G29" i="3"/>
  <c r="B29" i="3"/>
  <c r="I28" i="3"/>
  <c r="H28" i="3"/>
  <c r="G28" i="3"/>
  <c r="B28" i="3"/>
  <c r="I27" i="3"/>
  <c r="H27" i="3"/>
  <c r="G27" i="3"/>
  <c r="B27" i="3"/>
  <c r="I26" i="3"/>
  <c r="H26" i="3"/>
  <c r="G26" i="3"/>
  <c r="B26" i="3"/>
  <c r="I25" i="3"/>
  <c r="H25" i="3"/>
  <c r="G25" i="3"/>
  <c r="B25" i="3"/>
  <c r="I24" i="3"/>
  <c r="H24" i="3"/>
  <c r="G24" i="3"/>
  <c r="B24" i="3"/>
  <c r="G23" i="3"/>
  <c r="B23" i="3"/>
  <c r="H22" i="3"/>
  <c r="G22" i="3"/>
  <c r="B22" i="3"/>
  <c r="H21" i="3"/>
  <c r="G21" i="3"/>
  <c r="B21" i="3"/>
  <c r="G20" i="3"/>
  <c r="B20" i="3"/>
  <c r="H19" i="3"/>
  <c r="G19" i="3"/>
  <c r="B19" i="3"/>
  <c r="H18" i="3"/>
  <c r="G18" i="3"/>
  <c r="B18" i="3"/>
  <c r="I17" i="3"/>
  <c r="H17" i="3"/>
  <c r="G17" i="3"/>
  <c r="B17" i="3"/>
  <c r="H16" i="3"/>
  <c r="G16" i="3"/>
  <c r="B16" i="3"/>
  <c r="I9" i="3"/>
  <c r="H1580" i="1"/>
  <c r="G1580" i="1"/>
  <c r="H1579" i="1"/>
  <c r="G1579" i="1"/>
  <c r="H1578" i="1"/>
  <c r="G1578" i="1"/>
  <c r="H1577" i="1"/>
  <c r="G1577" i="1"/>
  <c r="H1576" i="1"/>
  <c r="G1576"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2" i="1"/>
  <c r="G1532" i="1"/>
  <c r="H1531" i="1"/>
  <c r="G1531" i="1"/>
  <c r="H1529" i="1"/>
  <c r="G1529" i="1"/>
  <c r="H1528" i="1"/>
  <c r="G1528" i="1"/>
  <c r="H1527" i="1"/>
  <c r="G1527" i="1"/>
  <c r="H1526" i="1"/>
  <c r="G1526" i="1"/>
  <c r="H1525" i="1"/>
  <c r="G1525" i="1"/>
  <c r="H1523" i="1"/>
  <c r="G1523" i="1"/>
  <c r="H1522" i="1"/>
  <c r="G1522" i="1"/>
  <c r="H1521" i="1"/>
  <c r="G1521" i="1"/>
  <c r="H1520" i="1"/>
  <c r="G1520" i="1"/>
  <c r="H1519" i="1"/>
  <c r="G1519" i="1"/>
  <c r="H1516" i="1"/>
  <c r="G1516" i="1"/>
  <c r="H1515" i="1"/>
  <c r="G1515" i="1"/>
  <c r="H1514" i="1"/>
  <c r="G1514" i="1"/>
  <c r="H1513" i="1"/>
  <c r="G1513" i="1"/>
  <c r="H1512" i="1"/>
  <c r="G1512" i="1"/>
  <c r="H1511" i="1"/>
  <c r="G1511" i="1"/>
  <c r="H1510" i="1"/>
  <c r="G1510" i="1"/>
  <c r="H1508" i="1"/>
  <c r="G1508" i="1"/>
  <c r="H1507" i="1"/>
  <c r="G1507" i="1"/>
  <c r="H1506" i="1"/>
  <c r="G1506" i="1"/>
  <c r="H1505" i="1"/>
  <c r="G1505" i="1"/>
  <c r="H1504" i="1"/>
  <c r="G1504" i="1"/>
  <c r="H1503" i="1"/>
  <c r="H1502" i="1"/>
  <c r="G1502" i="1"/>
  <c r="H1500" i="1"/>
  <c r="G1500" i="1"/>
  <c r="H1499" i="1"/>
  <c r="G1499" i="1"/>
  <c r="H1498" i="1"/>
  <c r="G1498" i="1"/>
  <c r="H1497" i="1"/>
  <c r="G1497" i="1"/>
  <c r="H1496" i="1"/>
  <c r="G1496" i="1"/>
  <c r="H1495" i="1"/>
  <c r="G1495" i="1"/>
  <c r="H1494" i="1"/>
  <c r="G1494" i="1"/>
  <c r="H1493" i="1"/>
  <c r="G1493" i="1"/>
  <c r="H1492" i="1"/>
  <c r="G1492" i="1"/>
  <c r="H1491" i="1"/>
  <c r="G1491" i="1"/>
  <c r="H1490" i="1"/>
  <c r="G1490" i="1"/>
  <c r="H1489" i="1"/>
  <c r="G1489" i="1"/>
  <c r="H1488" i="1"/>
  <c r="G1488" i="1"/>
  <c r="H1487" i="1"/>
  <c r="G1487" i="1"/>
  <c r="H1486" i="1"/>
  <c r="G1486" i="1"/>
  <c r="H1485" i="1"/>
  <c r="G1485" i="1"/>
  <c r="H1484" i="1"/>
  <c r="G1484" i="1"/>
  <c r="H1482" i="1"/>
  <c r="G1482" i="1"/>
  <c r="H1480" i="1"/>
  <c r="G1480"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I1456" i="1" s="1"/>
  <c r="H1456" i="1"/>
  <c r="C1455" i="1"/>
  <c r="D1455" i="1"/>
  <c r="J1455" i="1"/>
  <c r="G1455" i="1"/>
  <c r="H1455" i="1"/>
  <c r="I1455" i="1"/>
  <c r="C1454" i="1"/>
  <c r="D1454" i="1"/>
  <c r="H1454" i="1" s="1"/>
  <c r="G1454" i="1"/>
  <c r="C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H1435" i="1"/>
  <c r="G1435" i="1"/>
  <c r="H1434" i="1"/>
  <c r="G1434" i="1"/>
  <c r="H1433" i="1"/>
  <c r="G1433" i="1"/>
  <c r="H1432" i="1"/>
  <c r="G1432" i="1"/>
  <c r="H1431" i="1"/>
  <c r="G1431" i="1"/>
  <c r="H1430" i="1"/>
  <c r="G1430" i="1"/>
  <c r="H1429" i="1"/>
  <c r="G1429" i="1"/>
  <c r="H1428" i="1"/>
  <c r="G1428" i="1"/>
  <c r="H1427" i="1"/>
  <c r="G1427" i="1"/>
  <c r="H1426" i="1"/>
  <c r="G1426" i="1"/>
  <c r="H1425" i="1"/>
  <c r="G1425" i="1"/>
  <c r="H1424" i="1"/>
  <c r="G1424" i="1"/>
  <c r="H1423" i="1"/>
  <c r="G1423" i="1"/>
  <c r="H1422" i="1"/>
  <c r="G1422" i="1"/>
  <c r="H1421" i="1"/>
  <c r="G1421" i="1"/>
  <c r="H1420" i="1"/>
  <c r="G1420" i="1"/>
  <c r="H1419" i="1"/>
  <c r="G1419" i="1"/>
  <c r="H1418" i="1"/>
  <c r="G1418" i="1"/>
  <c r="H1417" i="1"/>
  <c r="G1417" i="1"/>
  <c r="H1416" i="1"/>
  <c r="G1416" i="1"/>
  <c r="H1415" i="1"/>
  <c r="G1415" i="1"/>
  <c r="H1414" i="1"/>
  <c r="G1414" i="1"/>
  <c r="H1413" i="1"/>
  <c r="G1413" i="1"/>
  <c r="H1412" i="1"/>
  <c r="G1412" i="1"/>
  <c r="H1411" i="1"/>
  <c r="G1411" i="1"/>
  <c r="H1410" i="1"/>
  <c r="G1410" i="1"/>
  <c r="H1409" i="1"/>
  <c r="G1409" i="1"/>
  <c r="H1408" i="1"/>
  <c r="G1408" i="1"/>
  <c r="H1407" i="1"/>
  <c r="G1407" i="1"/>
  <c r="H1406" i="1"/>
  <c r="G1406" i="1"/>
  <c r="H1405" i="1"/>
  <c r="G1405" i="1"/>
  <c r="H1404" i="1"/>
  <c r="G1404" i="1"/>
  <c r="H1403" i="1"/>
  <c r="G1403" i="1"/>
  <c r="H1402" i="1"/>
  <c r="G1402" i="1"/>
  <c r="H1401" i="1"/>
  <c r="G1401" i="1"/>
  <c r="H1400" i="1"/>
  <c r="G1400" i="1"/>
  <c r="H1399" i="1"/>
  <c r="G1399" i="1"/>
  <c r="H1398" i="1"/>
  <c r="G1398" i="1"/>
  <c r="H1397" i="1"/>
  <c r="G1397" i="1"/>
  <c r="H1396" i="1"/>
  <c r="G1396" i="1"/>
  <c r="H1395" i="1"/>
  <c r="G1395" i="1"/>
  <c r="H1394" i="1"/>
  <c r="G1394" i="1"/>
  <c r="H1393" i="1"/>
  <c r="G1393" i="1"/>
  <c r="H1392" i="1"/>
  <c r="G1392" i="1"/>
  <c r="H1391" i="1"/>
  <c r="G1391" i="1"/>
  <c r="H1390" i="1"/>
  <c r="G1390" i="1"/>
  <c r="H1389" i="1"/>
  <c r="G1389" i="1"/>
  <c r="H1388" i="1"/>
  <c r="G1388" i="1"/>
  <c r="H1387" i="1"/>
  <c r="G1387" i="1"/>
  <c r="H1386" i="1"/>
  <c r="G1386" i="1"/>
  <c r="H1385" i="1"/>
  <c r="G1385" i="1"/>
  <c r="H1384" i="1"/>
  <c r="G1384" i="1"/>
  <c r="H1383" i="1"/>
  <c r="G1383" i="1"/>
  <c r="H1382" i="1"/>
  <c r="G1382" i="1"/>
  <c r="H1381" i="1"/>
  <c r="G1381" i="1"/>
  <c r="H1380" i="1"/>
  <c r="G1380" i="1"/>
  <c r="H1379" i="1"/>
  <c r="G1379" i="1"/>
  <c r="H1378" i="1"/>
  <c r="G1378" i="1"/>
  <c r="H1377" i="1"/>
  <c r="G1377" i="1"/>
  <c r="H1376" i="1"/>
  <c r="G1376" i="1"/>
  <c r="H1375" i="1"/>
  <c r="G1375" i="1"/>
  <c r="H1374" i="1"/>
  <c r="G1374" i="1"/>
  <c r="H1373" i="1"/>
  <c r="G1373" i="1"/>
  <c r="H1372" i="1"/>
  <c r="G1372" i="1"/>
  <c r="H1371" i="1"/>
  <c r="G1371" i="1"/>
  <c r="H1370" i="1"/>
  <c r="G1370" i="1"/>
  <c r="H1369" i="1"/>
  <c r="G1369" i="1"/>
  <c r="H1368" i="1"/>
  <c r="G1368" i="1"/>
  <c r="H1367" i="1"/>
  <c r="G1367" i="1"/>
  <c r="H1366" i="1"/>
  <c r="G1366" i="1"/>
  <c r="H1365" i="1"/>
  <c r="G1365" i="1"/>
  <c r="H1364" i="1"/>
  <c r="G1364" i="1"/>
  <c r="H1363" i="1"/>
  <c r="G1363" i="1"/>
  <c r="H1362" i="1"/>
  <c r="G1362" i="1"/>
  <c r="H1361" i="1"/>
  <c r="G1361" i="1"/>
  <c r="H1360" i="1"/>
  <c r="G1360" i="1"/>
  <c r="H1359" i="1"/>
  <c r="G1359" i="1"/>
  <c r="H1358" i="1"/>
  <c r="G1358" i="1"/>
  <c r="H1357" i="1"/>
  <c r="G1357" i="1"/>
  <c r="H1356" i="1"/>
  <c r="G1356" i="1"/>
  <c r="H1355" i="1"/>
  <c r="G1355" i="1"/>
  <c r="H1354" i="1"/>
  <c r="G1354" i="1"/>
  <c r="H1353" i="1"/>
  <c r="G1353" i="1"/>
  <c r="H1352" i="1"/>
  <c r="G1352" i="1"/>
  <c r="H1351" i="1"/>
  <c r="G1351" i="1"/>
  <c r="H1350" i="1"/>
  <c r="G1350" i="1"/>
  <c r="H1349" i="1"/>
  <c r="G1349" i="1"/>
  <c r="H1348" i="1"/>
  <c r="G1348" i="1"/>
  <c r="H1347" i="1"/>
  <c r="G1347" i="1"/>
  <c r="H1346" i="1"/>
  <c r="G1346" i="1"/>
  <c r="H1345" i="1"/>
  <c r="G1345" i="1"/>
  <c r="H1344" i="1"/>
  <c r="G1344" i="1"/>
  <c r="H1343" i="1"/>
  <c r="G1343" i="1"/>
  <c r="H1342" i="1"/>
  <c r="G1342" i="1"/>
  <c r="H1341" i="1"/>
  <c r="G1341" i="1"/>
  <c r="H1340" i="1"/>
  <c r="G1340" i="1"/>
  <c r="H1339" i="1"/>
  <c r="G1339" i="1"/>
  <c r="H1338" i="1"/>
  <c r="G1338" i="1"/>
  <c r="H1337" i="1"/>
  <c r="G1337" i="1"/>
  <c r="H1336" i="1"/>
  <c r="G1336" i="1"/>
  <c r="H1335" i="1"/>
  <c r="G1335" i="1"/>
  <c r="H1334" i="1"/>
  <c r="G1334" i="1"/>
  <c r="H1333" i="1"/>
  <c r="G1333" i="1"/>
  <c r="H1332" i="1"/>
  <c r="G1332" i="1"/>
  <c r="H1331" i="1"/>
  <c r="G1331" i="1"/>
  <c r="H1330" i="1"/>
  <c r="G1330" i="1"/>
  <c r="H1329" i="1"/>
  <c r="G1329" i="1"/>
  <c r="H1328" i="1"/>
  <c r="G1328" i="1"/>
  <c r="H1327" i="1"/>
  <c r="G1327" i="1"/>
  <c r="H1326" i="1"/>
  <c r="G1326" i="1"/>
  <c r="H1325" i="1"/>
  <c r="G1325" i="1"/>
  <c r="H1324" i="1"/>
  <c r="G1324" i="1"/>
  <c r="H1323" i="1"/>
  <c r="G1323" i="1"/>
  <c r="H1322" i="1"/>
  <c r="G1322" i="1"/>
  <c r="H1321" i="1"/>
  <c r="G1321" i="1"/>
  <c r="H1320" i="1"/>
  <c r="G1320" i="1"/>
  <c r="H1319" i="1"/>
  <c r="G1319" i="1"/>
  <c r="H1318" i="1"/>
  <c r="G1318" i="1"/>
  <c r="H1317" i="1"/>
  <c r="G1317" i="1"/>
  <c r="H1316" i="1"/>
  <c r="G1316" i="1"/>
  <c r="H1315" i="1"/>
  <c r="G1315" i="1"/>
  <c r="H1314" i="1"/>
  <c r="G1314" i="1"/>
  <c r="H1313" i="1"/>
  <c r="G1313" i="1"/>
  <c r="H1312" i="1"/>
  <c r="G1312" i="1"/>
  <c r="H1311" i="1"/>
  <c r="G1311" i="1"/>
  <c r="H1310" i="1"/>
  <c r="G1310" i="1"/>
  <c r="H1309" i="1"/>
  <c r="G1309" i="1"/>
  <c r="H1308" i="1"/>
  <c r="G1308" i="1"/>
  <c r="H1307" i="1"/>
  <c r="G1307" i="1"/>
  <c r="H1306" i="1"/>
  <c r="G1306" i="1"/>
  <c r="H1305" i="1"/>
  <c r="G1305" i="1"/>
  <c r="H1304" i="1"/>
  <c r="G1304" i="1"/>
  <c r="H1303" i="1"/>
  <c r="G1303" i="1"/>
  <c r="H1302" i="1"/>
  <c r="G1302" i="1"/>
  <c r="H1301" i="1"/>
  <c r="G1301" i="1"/>
  <c r="H1300" i="1"/>
  <c r="G1300" i="1"/>
  <c r="H1299" i="1"/>
  <c r="G1299"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6" i="1"/>
  <c r="G1236" i="1"/>
  <c r="H1235" i="1"/>
  <c r="G1235" i="1"/>
  <c r="H1234" i="1"/>
  <c r="G1234" i="1"/>
  <c r="H1233" i="1"/>
  <c r="G1233" i="1"/>
  <c r="H1232" i="1"/>
  <c r="G1232" i="1"/>
  <c r="H1231" i="1"/>
  <c r="G1231" i="1"/>
  <c r="H1230" i="1"/>
  <c r="G1230" i="1"/>
  <c r="H1228" i="1"/>
  <c r="G1228" i="1"/>
  <c r="H1227" i="1"/>
  <c r="G1227" i="1"/>
  <c r="H1226" i="1"/>
  <c r="G1226" i="1"/>
  <c r="H1221" i="1"/>
  <c r="G1221" i="1"/>
  <c r="H1220" i="1"/>
  <c r="G1220" i="1"/>
  <c r="H1219" i="1"/>
  <c r="G1219" i="1"/>
  <c r="H1218" i="1"/>
  <c r="G1218" i="1"/>
  <c r="H1217" i="1"/>
  <c r="G1217"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H1177" i="1"/>
  <c r="G1177" i="1"/>
  <c r="H1176" i="1"/>
  <c r="G1176" i="1"/>
  <c r="H1175" i="1"/>
  <c r="G1175" i="1"/>
  <c r="H1174" i="1"/>
  <c r="G1174" i="1"/>
  <c r="H1173" i="1"/>
  <c r="G1173" i="1"/>
  <c r="H1172" i="1"/>
  <c r="G1172" i="1"/>
  <c r="H1171" i="1"/>
  <c r="G1171" i="1"/>
  <c r="H1170" i="1"/>
  <c r="G1170" i="1"/>
  <c r="H1169" i="1"/>
  <c r="G1169" i="1"/>
  <c r="H1168" i="1"/>
  <c r="G1168" i="1"/>
  <c r="H1167" i="1"/>
  <c r="G1167" i="1"/>
  <c r="H1166" i="1"/>
  <c r="G1166" i="1"/>
  <c r="H1165" i="1"/>
  <c r="G1165" i="1"/>
  <c r="H1164" i="1"/>
  <c r="G1164" i="1"/>
  <c r="H1163" i="1"/>
  <c r="G1163" i="1"/>
  <c r="H1162" i="1"/>
  <c r="G1162" i="1"/>
  <c r="H1161" i="1"/>
  <c r="G1161" i="1"/>
  <c r="H1160" i="1"/>
  <c r="G1160" i="1"/>
  <c r="H1159" i="1"/>
  <c r="G1159" i="1"/>
  <c r="H1158" i="1"/>
  <c r="G1158" i="1"/>
  <c r="H1157" i="1"/>
  <c r="G1157" i="1"/>
  <c r="H1156" i="1"/>
  <c r="G1156" i="1"/>
  <c r="H1155" i="1"/>
  <c r="G1155" i="1"/>
  <c r="H1154" i="1"/>
  <c r="G1154" i="1"/>
  <c r="H1151" i="1"/>
  <c r="G1151" i="1"/>
  <c r="H1150" i="1"/>
  <c r="G1150" i="1"/>
  <c r="H1149" i="1"/>
  <c r="G1149" i="1"/>
  <c r="H1148" i="1"/>
  <c r="H1147" i="1"/>
  <c r="G1147" i="1"/>
  <c r="H1146" i="1"/>
  <c r="G1146" i="1"/>
  <c r="H1145" i="1"/>
  <c r="G1145" i="1"/>
  <c r="H1144" i="1"/>
  <c r="G1144" i="1"/>
  <c r="H1143" i="1"/>
  <c r="G1143" i="1"/>
  <c r="H1142" i="1"/>
  <c r="G1142"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7" i="1"/>
  <c r="G1127" i="1"/>
  <c r="H1126" i="1"/>
  <c r="G1126" i="1"/>
  <c r="H1125" i="1"/>
  <c r="G1125" i="1"/>
  <c r="H1124" i="1"/>
  <c r="G1124" i="1"/>
  <c r="H1123" i="1"/>
  <c r="G1123" i="1"/>
  <c r="H1122" i="1"/>
  <c r="G1122" i="1"/>
  <c r="H1121" i="1"/>
  <c r="G1121" i="1"/>
  <c r="H1120" i="1"/>
  <c r="G1120" i="1"/>
  <c r="H1119" i="1"/>
  <c r="G1119" i="1"/>
  <c r="H1118" i="1"/>
  <c r="G1118" i="1"/>
  <c r="H1117" i="1"/>
  <c r="G1117" i="1"/>
  <c r="H1116" i="1"/>
  <c r="G1116" i="1"/>
  <c r="H1115" i="1"/>
  <c r="G1115" i="1"/>
  <c r="H1114" i="1"/>
  <c r="G1114" i="1"/>
  <c r="H1113" i="1"/>
  <c r="G1113" i="1"/>
  <c r="H1112" i="1"/>
  <c r="G1112" i="1"/>
  <c r="H1111" i="1"/>
  <c r="G1111" i="1"/>
  <c r="H1110" i="1"/>
  <c r="G1110" i="1"/>
  <c r="H1109" i="1"/>
  <c r="G1109" i="1"/>
  <c r="H1108" i="1"/>
  <c r="G1108" i="1"/>
  <c r="H1107" i="1"/>
  <c r="G1107" i="1"/>
  <c r="H1106" i="1"/>
  <c r="G1106" i="1"/>
  <c r="H1105" i="1"/>
  <c r="G1105" i="1"/>
  <c r="H1104" i="1"/>
  <c r="G1104" i="1"/>
  <c r="H1103" i="1"/>
  <c r="G1103" i="1"/>
  <c r="H1102" i="1"/>
  <c r="G1102" i="1"/>
  <c r="H1101" i="1"/>
  <c r="G1101" i="1"/>
  <c r="H1100" i="1"/>
  <c r="G1100" i="1"/>
  <c r="H1099" i="1"/>
  <c r="G1099" i="1"/>
  <c r="H1098" i="1"/>
  <c r="G1098" i="1"/>
  <c r="H1097" i="1"/>
  <c r="G1097" i="1"/>
  <c r="H1096" i="1"/>
  <c r="G1096" i="1"/>
  <c r="H1095" i="1"/>
  <c r="G1095" i="1"/>
  <c r="H1094" i="1"/>
  <c r="G1094" i="1"/>
  <c r="H1093" i="1"/>
  <c r="G1093" i="1"/>
  <c r="H1092" i="1"/>
  <c r="G1092" i="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6" i="1"/>
  <c r="G1066" i="1"/>
  <c r="H1065" i="1"/>
  <c r="G1065" i="1"/>
  <c r="H1064" i="1"/>
  <c r="G1064" i="1"/>
  <c r="H1063" i="1"/>
  <c r="G1063" i="1"/>
  <c r="H1062" i="1"/>
  <c r="G1062" i="1"/>
  <c r="H1061" i="1"/>
  <c r="G1061" i="1"/>
  <c r="H1060" i="1"/>
  <c r="G1060" i="1"/>
  <c r="H1059" i="1"/>
  <c r="G1059" i="1"/>
  <c r="H1058" i="1"/>
  <c r="G1058" i="1"/>
  <c r="H1057" i="1"/>
  <c r="G1057" i="1"/>
  <c r="H1056" i="1"/>
  <c r="G1056" i="1"/>
  <c r="H1055" i="1"/>
  <c r="G1055" i="1"/>
  <c r="H1054" i="1"/>
  <c r="G1054" i="1"/>
  <c r="H1053" i="1"/>
  <c r="G1053" i="1"/>
  <c r="H1052" i="1"/>
  <c r="G1052" i="1"/>
  <c r="H1051" i="1"/>
  <c r="G1051" i="1"/>
  <c r="H1050" i="1"/>
  <c r="G1050" i="1"/>
  <c r="H1049" i="1"/>
  <c r="G1049" i="1"/>
  <c r="H1048" i="1"/>
  <c r="G1048" i="1"/>
  <c r="H1045" i="1"/>
  <c r="G1045" i="1"/>
  <c r="H1044" i="1"/>
  <c r="G1044" i="1"/>
  <c r="H1043" i="1"/>
  <c r="G1043" i="1"/>
  <c r="H1042" i="1"/>
  <c r="G1042" i="1"/>
  <c r="H1041" i="1"/>
  <c r="G1041" i="1"/>
  <c r="H1040" i="1"/>
  <c r="G1040" i="1"/>
  <c r="H1039" i="1"/>
  <c r="G1039" i="1"/>
  <c r="H1038" i="1"/>
  <c r="G1038" i="1"/>
  <c r="H1037" i="1"/>
  <c r="G1037" i="1"/>
  <c r="H1036" i="1"/>
  <c r="G1036" i="1"/>
  <c r="H1035" i="1"/>
  <c r="G1035" i="1"/>
  <c r="H1034" i="1"/>
  <c r="G1034" i="1"/>
  <c r="H1033" i="1"/>
  <c r="G1033" i="1"/>
  <c r="H1031" i="1"/>
  <c r="G1031" i="1"/>
  <c r="H1029" i="1"/>
  <c r="G1029" i="1"/>
  <c r="H1027" i="1"/>
  <c r="G1027" i="1"/>
  <c r="H1026" i="1"/>
  <c r="G1026" i="1"/>
  <c r="H1025" i="1"/>
  <c r="G1025" i="1"/>
  <c r="H1024" i="1"/>
  <c r="G1024" i="1"/>
  <c r="H1022" i="1"/>
  <c r="G1022" i="1"/>
  <c r="H1021" i="1"/>
  <c r="G1021" i="1"/>
  <c r="H1020" i="1"/>
  <c r="G1020" i="1"/>
  <c r="H1019" i="1"/>
  <c r="G1019" i="1"/>
  <c r="H1018" i="1"/>
  <c r="G1018" i="1"/>
  <c r="H1017" i="1"/>
  <c r="G1017" i="1"/>
  <c r="H1016" i="1"/>
  <c r="G1016" i="1"/>
  <c r="G1015" i="1"/>
  <c r="H1014" i="1"/>
  <c r="G1014" i="1"/>
  <c r="H1013" i="1"/>
  <c r="G1013" i="1"/>
  <c r="H1012" i="1"/>
  <c r="G1012" i="1"/>
  <c r="H1011" i="1"/>
  <c r="G1011" i="1"/>
  <c r="H1010" i="1"/>
  <c r="G1010" i="1"/>
  <c r="H1009" i="1"/>
  <c r="G1009" i="1"/>
  <c r="H1008" i="1"/>
  <c r="G1008" i="1"/>
  <c r="H1007" i="1"/>
  <c r="G1007" i="1"/>
  <c r="H1006" i="1"/>
  <c r="G1006" i="1"/>
  <c r="H1005" i="1"/>
  <c r="G1005" i="1"/>
  <c r="H1004" i="1"/>
  <c r="G1004" i="1"/>
  <c r="G1003" i="1"/>
  <c r="H1002" i="1"/>
  <c r="G1002" i="1"/>
  <c r="H1001" i="1"/>
  <c r="G1001" i="1"/>
  <c r="H1000" i="1"/>
  <c r="G1000" i="1"/>
  <c r="G999" i="1"/>
  <c r="H997" i="1"/>
  <c r="G997" i="1"/>
  <c r="H996" i="1"/>
  <c r="G996" i="1"/>
  <c r="H995" i="1"/>
  <c r="G995" i="1"/>
  <c r="H994" i="1"/>
  <c r="G994" i="1"/>
  <c r="H993" i="1"/>
  <c r="G993" i="1"/>
  <c r="H992" i="1"/>
  <c r="G992" i="1"/>
  <c r="H991" i="1"/>
  <c r="G991" i="1"/>
  <c r="H989" i="1"/>
  <c r="G989" i="1"/>
  <c r="H988" i="1"/>
  <c r="G988" i="1"/>
  <c r="H987" i="1"/>
  <c r="G987"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5" i="1"/>
  <c r="G645" i="1"/>
  <c r="H644" i="1"/>
  <c r="G644" i="1"/>
  <c r="H643" i="1"/>
  <c r="G643" i="1"/>
  <c r="H642" i="1"/>
  <c r="G642" i="1"/>
  <c r="H641" i="1"/>
  <c r="G641" i="1"/>
  <c r="H638" i="1"/>
  <c r="G638" i="1"/>
  <c r="H637" i="1"/>
  <c r="G637" i="1"/>
  <c r="H634" i="1"/>
  <c r="G634" i="1"/>
  <c r="H632" i="1"/>
  <c r="G632" i="1"/>
  <c r="H631" i="1"/>
  <c r="G631" i="1"/>
  <c r="H630" i="1"/>
  <c r="G630" i="1"/>
  <c r="H629" i="1"/>
  <c r="G629" i="1"/>
  <c r="H628" i="1"/>
  <c r="G628" i="1"/>
  <c r="H627" i="1"/>
  <c r="G627" i="1"/>
  <c r="H626" i="1"/>
  <c r="G626" i="1"/>
  <c r="H625" i="1"/>
  <c r="G625" i="1"/>
  <c r="H624" i="1"/>
  <c r="G624" i="1"/>
  <c r="H623" i="1"/>
  <c r="G623" i="1"/>
  <c r="H622" i="1"/>
  <c r="G622" i="1"/>
  <c r="H621" i="1"/>
  <c r="G621" i="1"/>
  <c r="H620" i="1"/>
  <c r="G620" i="1"/>
  <c r="H619" i="1"/>
  <c r="G619" i="1"/>
  <c r="H618" i="1"/>
  <c r="G618" i="1"/>
  <c r="H617" i="1"/>
  <c r="G617" i="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11" i="1"/>
  <c r="G411" i="1"/>
  <c r="H408" i="1"/>
  <c r="G408"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3" i="1"/>
  <c r="G123" i="1"/>
  <c r="H122" i="1"/>
  <c r="G122" i="1"/>
  <c r="H121" i="1"/>
  <c r="G121"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F45" i="5" l="1"/>
  <c r="H1023" i="1"/>
  <c r="D12" i="5"/>
  <c r="D7" i="5" s="1"/>
  <c r="G1028" i="1"/>
  <c r="C1030" i="1"/>
  <c r="G1032" i="1"/>
  <c r="E46" i="9"/>
  <c r="B46" i="9" s="1"/>
  <c r="E284" i="9"/>
  <c r="B284" i="9" s="1"/>
  <c r="D1453" i="1"/>
  <c r="E5" i="7"/>
  <c r="I30" i="3"/>
  <c r="D245" i="5"/>
  <c r="F245" i="5" s="1"/>
  <c r="H998" i="1"/>
  <c r="G1224" i="1"/>
  <c r="H1229" i="1"/>
  <c r="E280" i="9"/>
  <c r="B280" i="9" s="1"/>
  <c r="C1223" i="1"/>
  <c r="H1225" i="1"/>
  <c r="E279" i="9"/>
  <c r="B279" i="9" s="1"/>
  <c r="G1229" i="1"/>
  <c r="F246" i="5"/>
  <c r="D1223" i="1"/>
  <c r="E26" i="9"/>
  <c r="B26" i="9" s="1"/>
  <c r="H1530" i="1"/>
  <c r="G1530" i="1"/>
  <c r="D49" i="8"/>
  <c r="G1509" i="1"/>
  <c r="G1501" i="1"/>
  <c r="C1481" i="1"/>
  <c r="G1481" i="1" s="1"/>
  <c r="D42" i="8"/>
  <c r="G1483" i="1"/>
  <c r="G1225" i="1"/>
  <c r="D1222" i="1"/>
  <c r="G1278" i="1"/>
  <c r="E237" i="5"/>
  <c r="D1215" i="1"/>
  <c r="F238" i="5"/>
  <c r="G1216" i="1"/>
  <c r="E176" i="5"/>
  <c r="D1047" i="1"/>
  <c r="E68" i="5"/>
  <c r="F69" i="5"/>
  <c r="G1023" i="1"/>
  <c r="E12" i="5"/>
  <c r="G998" i="1"/>
  <c r="G986" i="1"/>
  <c r="G124" i="1"/>
  <c r="F124" i="4"/>
  <c r="D120" i="1"/>
  <c r="D64" i="1"/>
  <c r="E50" i="4"/>
  <c r="B214" i="9"/>
  <c r="B283" i="9"/>
  <c r="C990" i="1" l="1"/>
  <c r="F12" i="5"/>
  <c r="G1030" i="1"/>
  <c r="H1030" i="1"/>
  <c r="E19" i="9"/>
  <c r="H1453" i="1"/>
  <c r="G1453" i="1"/>
  <c r="G297" i="9"/>
  <c r="E297" i="9" s="1"/>
  <c r="I29" i="3"/>
  <c r="D1436" i="1"/>
  <c r="D237" i="5"/>
  <c r="H23" i="3" s="1"/>
  <c r="C1222" i="1"/>
  <c r="H1222" i="1" s="1"/>
  <c r="D6" i="5"/>
  <c r="C984" i="1" s="1"/>
  <c r="H20" i="3"/>
  <c r="C985" i="1"/>
  <c r="H1223" i="1"/>
  <c r="G1223" i="1"/>
  <c r="D43" i="8"/>
  <c r="G295" i="9" s="1"/>
  <c r="E295" i="9" s="1"/>
  <c r="B295" i="9" s="1"/>
  <c r="C1524" i="1"/>
  <c r="H1481" i="1"/>
  <c r="I34" i="3"/>
  <c r="C1517" i="1"/>
  <c r="G1517" i="1"/>
  <c r="G1215" i="1"/>
  <c r="H1215" i="1"/>
  <c r="I23" i="3"/>
  <c r="D1214" i="1"/>
  <c r="I22" i="3"/>
  <c r="D1153" i="1"/>
  <c r="F176" i="5"/>
  <c r="E175" i="5"/>
  <c r="G1047" i="1"/>
  <c r="H1047" i="1"/>
  <c r="F68" i="5"/>
  <c r="I21" i="3"/>
  <c r="D1046" i="1"/>
  <c r="E7" i="5"/>
  <c r="D985" i="1" s="1"/>
  <c r="D990" i="1"/>
  <c r="H120" i="1"/>
  <c r="G120" i="1"/>
  <c r="E6" i="4"/>
  <c r="D46" i="1"/>
  <c r="F50" i="4"/>
  <c r="G64" i="1"/>
  <c r="H64" i="1"/>
  <c r="H990" i="1" l="1"/>
  <c r="G985" i="1"/>
  <c r="B297" i="9"/>
  <c r="E296" i="9"/>
  <c r="I10" i="3" s="1"/>
  <c r="H1436" i="1"/>
  <c r="G1436" i="1"/>
  <c r="G1222" i="1"/>
  <c r="D175" i="5"/>
  <c r="C1152" i="1" s="1"/>
  <c r="F237" i="5"/>
  <c r="C1214" i="1"/>
  <c r="G1214" i="1" s="1"/>
  <c r="I35" i="3"/>
  <c r="C1518" i="1"/>
  <c r="G294" i="9"/>
  <c r="E294" i="9" s="1"/>
  <c r="B294" i="9" s="1"/>
  <c r="K1432" i="9"/>
  <c r="G1524" i="1"/>
  <c r="H1524" i="1"/>
  <c r="H1517" i="1"/>
  <c r="H11" i="3"/>
  <c r="N3" i="9" s="1"/>
  <c r="D1152" i="1"/>
  <c r="G1153" i="1"/>
  <c r="H1153" i="1"/>
  <c r="H1046" i="1"/>
  <c r="G1046" i="1"/>
  <c r="H985" i="1"/>
  <c r="G990" i="1"/>
  <c r="F7" i="5"/>
  <c r="E6" i="5"/>
  <c r="I20" i="3"/>
  <c r="H46" i="1"/>
  <c r="G46" i="1"/>
  <c r="E290" i="4"/>
  <c r="D2" i="1"/>
  <c r="I16" i="3"/>
  <c r="E291" i="4"/>
  <c r="D287" i="1" s="1"/>
  <c r="E412" i="4"/>
  <c r="F6" i="4"/>
  <c r="H1214" i="1" l="1"/>
  <c r="F175" i="5"/>
  <c r="G276" i="9"/>
  <c r="E293" i="9"/>
  <c r="H1518" i="1"/>
  <c r="G1518" i="1"/>
  <c r="I11" i="3"/>
  <c r="G1152" i="1"/>
  <c r="H1152" i="1"/>
  <c r="H276" i="9"/>
  <c r="G282" i="9"/>
  <c r="E282" i="9" s="1"/>
  <c r="B282" i="9" s="1"/>
  <c r="D984" i="1"/>
  <c r="F6" i="5"/>
  <c r="H287" i="1"/>
  <c r="G287" i="1"/>
  <c r="E415" i="4"/>
  <c r="E639" i="4"/>
  <c r="F412" i="4"/>
  <c r="E414" i="4"/>
  <c r="D409" i="1" s="1"/>
  <c r="D407" i="1"/>
  <c r="D286" i="1"/>
  <c r="F290" i="4"/>
  <c r="H2" i="1"/>
  <c r="G2" i="1"/>
  <c r="E276" i="9" l="1"/>
  <c r="E275" i="9" s="1"/>
  <c r="H8" i="3"/>
  <c r="G984" i="1"/>
  <c r="H984" i="1"/>
  <c r="H286" i="1"/>
  <c r="G286" i="1"/>
  <c r="H407" i="1"/>
  <c r="G407" i="1"/>
  <c r="D410" i="1"/>
  <c r="F415" i="4"/>
  <c r="H409" i="1"/>
  <c r="G409" i="1"/>
  <c r="E641" i="4"/>
  <c r="D633" i="1"/>
  <c r="E642" i="4"/>
  <c r="F639" i="4"/>
  <c r="B276" i="9" l="1"/>
  <c r="M3" i="9"/>
  <c r="I8" i="3"/>
  <c r="F642" i="4"/>
  <c r="E646" i="4"/>
  <c r="D636" i="1"/>
  <c r="H633" i="1"/>
  <c r="G633" i="1"/>
  <c r="H410" i="1"/>
  <c r="G410" i="1"/>
  <c r="E645" i="4"/>
  <c r="D635" i="1"/>
  <c r="H635" i="1" l="1"/>
  <c r="G635" i="1"/>
  <c r="D640" i="1"/>
  <c r="I19" i="3"/>
  <c r="G636" i="1"/>
  <c r="H636" i="1"/>
  <c r="F645" i="4"/>
  <c r="D639" i="1"/>
  <c r="I18" i="3"/>
  <c r="H639" i="1" l="1"/>
  <c r="G639" i="1"/>
  <c r="H7" i="3"/>
  <c r="G640" i="1"/>
  <c r="H640" i="1"/>
  <c r="J3" i="9" l="1"/>
  <c r="I7" i="3"/>
  <c r="H18" i="9" l="1"/>
  <c r="G17" i="9"/>
  <c r="J11" i="9"/>
  <c r="I8" i="9"/>
  <c r="K6" i="9"/>
  <c r="M272" i="9"/>
  <c r="G18" i="9"/>
  <c r="I11" i="9"/>
  <c r="K9" i="9"/>
  <c r="J6" i="9"/>
  <c r="L272" i="9"/>
  <c r="M15" i="9"/>
  <c r="K12" i="9"/>
  <c r="J9" i="9"/>
  <c r="I6" i="9"/>
  <c r="M16" i="9"/>
  <c r="L15" i="9"/>
  <c r="J12" i="9"/>
  <c r="I9" i="9"/>
  <c r="K7" i="9"/>
  <c r="J17" i="9"/>
  <c r="G15" i="9"/>
  <c r="K13" i="9"/>
  <c r="J10" i="9"/>
  <c r="I7" i="9"/>
  <c r="L16" i="9"/>
  <c r="H15" i="9"/>
  <c r="I12" i="9"/>
  <c r="K10" i="9"/>
  <c r="J7" i="9"/>
  <c r="H16" i="9"/>
  <c r="K5" i="9"/>
  <c r="I17" i="9"/>
  <c r="G16" i="9"/>
  <c r="J13" i="9"/>
  <c r="K8" i="9"/>
  <c r="J5" i="9"/>
  <c r="H17" i="9"/>
  <c r="I13" i="9"/>
  <c r="K11" i="9"/>
  <c r="J8" i="9"/>
  <c r="I5" i="9"/>
  <c r="E10" i="9" l="1"/>
  <c r="B10" i="9" s="1"/>
  <c r="E18" i="9"/>
  <c r="B18" i="9" s="1"/>
  <c r="E12" i="9"/>
  <c r="B12" i="9" s="1"/>
  <c r="F272" i="9"/>
  <c r="E9" i="9"/>
  <c r="B9" i="9" s="1"/>
  <c r="E16" i="9"/>
  <c r="E11" i="9"/>
  <c r="B11" i="9" s="1"/>
  <c r="E13" i="9"/>
  <c r="B13" i="9" s="1"/>
  <c r="E6" i="9"/>
  <c r="B6" i="9" s="1"/>
  <c r="E15" i="9"/>
  <c r="E8" i="9"/>
  <c r="B8" i="9" s="1"/>
  <c r="B272" i="9"/>
  <c r="F19" i="9"/>
  <c r="E5" i="9"/>
  <c r="F16" i="9"/>
  <c r="E17" i="9"/>
  <c r="B17" i="9" s="1"/>
  <c r="E7" i="9"/>
  <c r="B7" i="9" s="1"/>
  <c r="F15" i="9"/>
  <c r="B16" i="9" l="1"/>
  <c r="F14" i="9"/>
  <c r="F3" i="9" s="1"/>
  <c r="B5" i="9"/>
  <c r="E4" i="9"/>
  <c r="B1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<sst xmlns="http://schemas.openxmlformats.org/spreadsheetml/2006/main" count="4313" uniqueCount="3394">
  <si>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</si>
  <si>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</si>
  <si>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</si>
  <si>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</si>
  <si>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</si>
  <si>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</si>
  <si>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</si>
  <si>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</si>
  <si>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</si>
  <si>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</si>
  <si>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</si>
  <si>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</si>
  <si>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</si>
  <si>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</si>
  <si>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</si>
  <si>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</si>
  <si>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</si>
  <si>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</si>
  <si>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</si>
  <si>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</si>
  <si>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</si>
  <si>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</si>
  <si>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</si>
  <si>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</si>
  <si>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</si>
  <si>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</si>
  <si>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</si>
  <si>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</si>
  <si>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</si>
  <si>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</si>
  <si>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</si>
  <si>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Art-kino</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</si>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</sst>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3665112</v>
      </c>
      <c r="D2" s="6">
        <f>'PR-RAS'!E6</f>
        <v>4417275.88</v>
      </c>
      <c r="E2" s="6">
        <v>0</v>
      </c>
      <c r="F2" s="6">
        <v>0</v>
      </c>
      <c r="G2" s="7">
        <f t="shared" ref="G2:G264" si="0">(B2/1000)*(C2*1+D2*2)</f>
        <v>12499.663759999999</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476000</v>
      </c>
      <c r="D46" s="1">
        <f>'PR-RAS'!E50</f>
        <v>490600</v>
      </c>
      <c r="E46" s="1">
        <v>0</v>
      </c>
      <c r="F46" s="1">
        <v>0</v>
      </c>
      <c r="G46" s="2">
        <f t="shared" si="0"/>
        <v>65574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476000</v>
      </c>
      <c r="D64" s="1">
        <f>'PR-RAS'!E68</f>
        <v>490600</v>
      </c>
      <c r="E64" s="1">
        <v>0</v>
      </c>
      <c r="F64" s="1">
        <v>0</v>
      </c>
      <c r="G64" s="2">
        <f t="shared" si="0"/>
        <v>91803.6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476000</v>
      </c>
      <c r="D65" s="1">
        <f>'PR-RAS'!E69</f>
        <v>490276</v>
      </c>
      <c r="E65" s="1">
        <v>0</v>
      </c>
      <c r="F65" s="1">
        <v>0</v>
      </c>
      <c r="G65" s="2">
        <f t="shared" si="0"/>
        <v>93219.328000000009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324</v>
      </c>
      <c r="E66" s="1">
        <v>0</v>
      </c>
      <c r="F66" s="1">
        <v>0</v>
      </c>
      <c r="G66" s="2">
        <f t="shared" si="0"/>
        <v>42.120000000000005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v>
      </c>
      <c r="D78" s="1">
        <f>'PR-RAS'!E82</f>
        <v>0.25</v>
      </c>
      <c r="E78" s="1">
        <v>0</v>
      </c>
      <c r="F78" s="1">
        <v>0</v>
      </c>
      <c r="G78" s="2">
        <f t="shared" si="0"/>
        <v>0.65449999999999997</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v>
      </c>
      <c r="D79" s="1">
        <f>'PR-RAS'!E83</f>
        <v>0.25</v>
      </c>
      <c r="E79" s="1">
        <v>0</v>
      </c>
      <c r="F79" s="1">
        <v>0</v>
      </c>
      <c r="G79" s="2">
        <f t="shared" si="0"/>
        <v>0.66300000000000003</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0.25</v>
      </c>
      <c r="E81" s="1">
        <v>0</v>
      </c>
      <c r="F81" s="1">
        <v>0</v>
      </c>
      <c r="G81" s="2">
        <f t="shared" si="0"/>
        <v>0.44</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v>
      </c>
      <c r="D83" s="1">
        <f>'PR-RAS'!E87</f>
        <v>0</v>
      </c>
      <c r="E83" s="1">
        <v>0</v>
      </c>
      <c r="F83" s="1">
        <v>0</v>
      </c>
      <c r="G83" s="2">
        <f t="shared" si="0"/>
        <v>0.246</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287390</v>
      </c>
      <c r="D102" s="1">
        <f>'PR-RAS'!E106</f>
        <v>454954.88</v>
      </c>
      <c r="E102" s="1">
        <v>0</v>
      </c>
      <c r="F102" s="1">
        <v>0</v>
      </c>
      <c r="G102" s="2">
        <f t="shared" si="0"/>
        <v>120927.27576</v>
      </c>
      <c r="H102" s="2">
        <f t="shared" si="1"/>
        <v>0.11999999999534339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287390</v>
      </c>
      <c r="D108" s="1">
        <f>'PR-RAS'!E112</f>
        <v>454954.88</v>
      </c>
      <c r="E108" s="1">
        <v>0</v>
      </c>
      <c r="F108" s="1">
        <v>0</v>
      </c>
      <c r="G108" s="2">
        <f t="shared" si="0"/>
        <v>128111.07432</v>
      </c>
      <c r="H108" s="2">
        <f t="shared" si="1"/>
        <v>0.11999999999534339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287390</v>
      </c>
      <c r="D113" s="1">
        <f>'PR-RAS'!E117</f>
        <v>454954.88</v>
      </c>
      <c r="E113" s="1">
        <v>0</v>
      </c>
      <c r="F113" s="1">
        <v>0</v>
      </c>
      <c r="G113" s="2">
        <f t="shared" si="0"/>
        <v>134097.57312000002</v>
      </c>
      <c r="H113" s="2">
        <f t="shared" si="1"/>
        <v>0.11999999999534339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109497</v>
      </c>
      <c r="D120" s="1">
        <f>'PR-RAS'!E124</f>
        <v>312380.69</v>
      </c>
      <c r="E120" s="1">
        <v>0</v>
      </c>
      <c r="F120" s="1">
        <v>0</v>
      </c>
      <c r="G120" s="2">
        <f t="shared" si="0"/>
        <v>87376.74721999999</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30468</v>
      </c>
      <c r="D121" s="1">
        <f>'PR-RAS'!E125</f>
        <v>60748.29</v>
      </c>
      <c r="E121" s="1">
        <v>0</v>
      </c>
      <c r="F121" s="1">
        <v>0</v>
      </c>
      <c r="G121" s="2">
        <f t="shared" si="0"/>
        <v>18235.749600000003</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30468</v>
      </c>
      <c r="D123" s="1">
        <f>'PR-RAS'!E127</f>
        <v>60748.29</v>
      </c>
      <c r="E123" s="1">
        <v>0</v>
      </c>
      <c r="F123" s="1">
        <v>0</v>
      </c>
      <c r="G123" s="2">
        <f t="shared" si="0"/>
        <v>18539.678760000003</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79029</v>
      </c>
      <c r="D124" s="1">
        <f>'PR-RAS'!E128</f>
        <v>251632.4</v>
      </c>
      <c r="E124" s="1">
        <v>0</v>
      </c>
      <c r="F124" s="1">
        <v>0</v>
      </c>
      <c r="G124" s="2">
        <f t="shared" si="0"/>
        <v>71622.137400000007</v>
      </c>
      <c r="H124" s="2">
        <f t="shared" si="1"/>
        <v>0.39999999999417923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79029</v>
      </c>
      <c r="D125" s="1">
        <f>'PR-RAS'!E129</f>
        <v>246360.81</v>
      </c>
      <c r="E125" s="1">
        <v>0</v>
      </c>
      <c r="F125" s="1">
        <v>0</v>
      </c>
      <c r="G125" s="2">
        <f t="shared" si="0"/>
        <v>70897.076879999993</v>
      </c>
      <c r="H125" s="2">
        <f t="shared" si="1"/>
        <v>0.19000000000232831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5271.59</v>
      </c>
      <c r="E126" s="1">
        <v>0</v>
      </c>
      <c r="F126" s="1">
        <v>0</v>
      </c>
      <c r="G126" s="2">
        <f t="shared" si="0"/>
        <v>1317.8975</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2792217</v>
      </c>
      <c r="D129" s="1">
        <f>'PR-RAS'!E133</f>
        <v>3159340.06</v>
      </c>
      <c r="E129" s="1">
        <v>0</v>
      </c>
      <c r="F129" s="1">
        <v>0</v>
      </c>
      <c r="G129" s="2">
        <f t="shared" si="0"/>
        <v>1166194.8313600002</v>
      </c>
      <c r="H129" s="2">
        <f t="shared" si="1"/>
        <v>6.0000000055879354E-2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2792217</v>
      </c>
      <c r="D130" s="1">
        <f>'PR-RAS'!E134</f>
        <v>3159340.06</v>
      </c>
      <c r="E130" s="1">
        <v>0</v>
      </c>
      <c r="F130" s="1">
        <v>0</v>
      </c>
      <c r="G130" s="2">
        <f t="shared" si="0"/>
        <v>1175305.7284800003</v>
      </c>
      <c r="H130" s="2">
        <f t="shared" si="1"/>
        <v>6.0000000055879354E-2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2791959</v>
      </c>
      <c r="D131" s="1">
        <f>'PR-RAS'!E135</f>
        <v>3158590.06</v>
      </c>
      <c r="E131" s="1">
        <v>0</v>
      </c>
      <c r="F131" s="1">
        <v>0</v>
      </c>
      <c r="G131" s="2">
        <f t="shared" si="0"/>
        <v>1184188.0856000001</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258</v>
      </c>
      <c r="D132" s="1">
        <f>'PR-RAS'!E136</f>
        <v>750</v>
      </c>
      <c r="E132" s="1">
        <v>0</v>
      </c>
      <c r="F132" s="1">
        <v>0</v>
      </c>
      <c r="G132" s="2">
        <f t="shared" si="0"/>
        <v>230.298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3655538</v>
      </c>
      <c r="D147" s="1">
        <f>'PR-RAS'!E151</f>
        <v>4250606.09</v>
      </c>
      <c r="E147" s="1">
        <v>0</v>
      </c>
      <c r="F147" s="1">
        <v>0</v>
      </c>
      <c r="G147" s="2">
        <f t="shared" si="0"/>
        <v>1774885.5262799999</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2163865</v>
      </c>
      <c r="D148" s="1">
        <f>'PR-RAS'!E152</f>
        <v>2301000.3200000003</v>
      </c>
      <c r="E148" s="1">
        <v>0</v>
      </c>
      <c r="F148" s="1">
        <v>0</v>
      </c>
      <c r="G148" s="2">
        <f t="shared" si="0"/>
        <v>994582.24907999998</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1856871</v>
      </c>
      <c r="D149" s="1">
        <f>'PR-RAS'!E153</f>
        <v>1946438.82</v>
      </c>
      <c r="E149" s="1">
        <v>0</v>
      </c>
      <c r="F149" s="1">
        <v>0</v>
      </c>
      <c r="G149" s="2">
        <f t="shared" si="0"/>
        <v>850962.79872000008</v>
      </c>
      <c r="H149" s="2">
        <f t="shared" si="1"/>
        <v>0.17999999993480742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1846760</v>
      </c>
      <c r="D150" s="1">
        <f>'PR-RAS'!E154</f>
        <v>1941345.98</v>
      </c>
      <c r="E150" s="1">
        <v>0</v>
      </c>
      <c r="F150" s="1">
        <v>0</v>
      </c>
      <c r="G150" s="2">
        <f t="shared" si="0"/>
        <v>853688.3420399999</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9216</v>
      </c>
      <c r="D151" s="1">
        <f>'PR-RAS'!E155</f>
        <v>0</v>
      </c>
      <c r="E151" s="1">
        <v>0</v>
      </c>
      <c r="F151" s="1">
        <v>0</v>
      </c>
      <c r="G151" s="2">
        <f t="shared" si="0"/>
        <v>1382.3999999999999</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895</v>
      </c>
      <c r="D152" s="1">
        <f>'PR-RAS'!E156</f>
        <v>5092.84</v>
      </c>
      <c r="E152" s="1">
        <v>0</v>
      </c>
      <c r="F152" s="1">
        <v>0</v>
      </c>
      <c r="G152" s="2">
        <f t="shared" si="0"/>
        <v>1673.1826799999999</v>
      </c>
      <c r="H152" s="2">
        <f t="shared" si="1"/>
        <v>0.15999999999985448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38500</v>
      </c>
      <c r="D154" s="1">
        <f>'PR-RAS'!E158</f>
        <v>54843.76</v>
      </c>
      <c r="E154" s="1">
        <v>0</v>
      </c>
      <c r="F154" s="1">
        <v>0</v>
      </c>
      <c r="G154" s="2">
        <f t="shared" si="0"/>
        <v>22672.690560000003</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268494</v>
      </c>
      <c r="D155" s="1">
        <f>'PR-RAS'!E159</f>
        <v>299717.74</v>
      </c>
      <c r="E155" s="1">
        <v>0</v>
      </c>
      <c r="F155" s="1">
        <v>0</v>
      </c>
      <c r="G155" s="2">
        <f t="shared" si="0"/>
        <v>133661.13991999999</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268494</v>
      </c>
      <c r="D157" s="1">
        <f>'PR-RAS'!E161</f>
        <v>299717.74</v>
      </c>
      <c r="E157" s="1">
        <v>0</v>
      </c>
      <c r="F157" s="1">
        <v>0</v>
      </c>
      <c r="G157" s="2">
        <f t="shared" si="0"/>
        <v>135396.99888</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1487679</v>
      </c>
      <c r="D159" s="1">
        <f>'PR-RAS'!E163</f>
        <v>1944101.13</v>
      </c>
      <c r="E159" s="1">
        <v>0</v>
      </c>
      <c r="F159" s="1">
        <v>0</v>
      </c>
      <c r="G159" s="2">
        <f t="shared" si="0"/>
        <v>849389.23907999997</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102712</v>
      </c>
      <c r="D160" s="1">
        <f>'PR-RAS'!E164</f>
        <v>127415.69</v>
      </c>
      <c r="E160" s="1">
        <v>0</v>
      </c>
      <c r="F160" s="1">
        <v>0</v>
      </c>
      <c r="G160" s="2">
        <f t="shared" si="0"/>
        <v>56849.397420000001</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22910</v>
      </c>
      <c r="D161" s="1">
        <f>'PR-RAS'!E165</f>
        <v>31260.69</v>
      </c>
      <c r="E161" s="1">
        <v>0</v>
      </c>
      <c r="F161" s="1">
        <v>0</v>
      </c>
      <c r="G161" s="2">
        <f t="shared" si="0"/>
        <v>13669.0208</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72060</v>
      </c>
      <c r="D162" s="1">
        <f>'PR-RAS'!E166</f>
        <v>86611</v>
      </c>
      <c r="E162" s="1">
        <v>0</v>
      </c>
      <c r="F162" s="1">
        <v>0</v>
      </c>
      <c r="G162" s="2">
        <f t="shared" si="0"/>
        <v>39490.402000000002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6498</v>
      </c>
      <c r="D163" s="1">
        <f>'PR-RAS'!E167</f>
        <v>4025</v>
      </c>
      <c r="E163" s="1">
        <v>0</v>
      </c>
      <c r="F163" s="1">
        <v>0</v>
      </c>
      <c r="G163" s="2">
        <f t="shared" si="0"/>
        <v>2356.7760000000003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1244</v>
      </c>
      <c r="D164" s="1">
        <f>'PR-RAS'!E168</f>
        <v>5519</v>
      </c>
      <c r="E164" s="1">
        <v>0</v>
      </c>
      <c r="F164" s="1">
        <v>0</v>
      </c>
      <c r="G164" s="2">
        <f t="shared" si="0"/>
        <v>2001.9660000000001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179509</v>
      </c>
      <c r="D165" s="1">
        <f>'PR-RAS'!E169</f>
        <v>285762.09000000003</v>
      </c>
      <c r="E165" s="1">
        <v>0</v>
      </c>
      <c r="F165" s="1">
        <v>0</v>
      </c>
      <c r="G165" s="2">
        <f t="shared" si="0"/>
        <v>123169.44152000001</v>
      </c>
      <c r="H165" s="2">
        <f t="shared" si="1"/>
        <v>9.0000000025611371E-2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68813</v>
      </c>
      <c r="D166" s="1">
        <f>'PR-RAS'!E170</f>
        <v>101209.55</v>
      </c>
      <c r="E166" s="1">
        <v>0</v>
      </c>
      <c r="F166" s="1">
        <v>0</v>
      </c>
      <c r="G166" s="2">
        <f t="shared" si="0"/>
        <v>44753.296499999997</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93578</v>
      </c>
      <c r="D168" s="1">
        <f>'PR-RAS'!E172</f>
        <v>144619.20000000001</v>
      </c>
      <c r="E168" s="1">
        <v>0</v>
      </c>
      <c r="F168" s="1">
        <v>0</v>
      </c>
      <c r="G168" s="2">
        <f t="shared" si="0"/>
        <v>63930.338800000005</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9337</v>
      </c>
      <c r="D169" s="1">
        <f>'PR-RAS'!E173</f>
        <v>30252.13</v>
      </c>
      <c r="E169" s="1">
        <v>0</v>
      </c>
      <c r="F169" s="1">
        <v>0</v>
      </c>
      <c r="G169" s="2">
        <f t="shared" si="0"/>
        <v>11733.331680000003</v>
      </c>
      <c r="H169" s="2">
        <f t="shared" si="1"/>
        <v>0.13000000000101863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7781</v>
      </c>
      <c r="D170" s="1">
        <f>'PR-RAS'!E174</f>
        <v>9681.2099999999991</v>
      </c>
      <c r="E170" s="1">
        <v>0</v>
      </c>
      <c r="F170" s="1">
        <v>0</v>
      </c>
      <c r="G170" s="2">
        <f t="shared" si="0"/>
        <v>4587.2379799999999</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1136757</v>
      </c>
      <c r="D173" s="1">
        <f>'PR-RAS'!E177</f>
        <v>1400361.9</v>
      </c>
      <c r="E173" s="1">
        <v>0</v>
      </c>
      <c r="F173" s="1">
        <v>0</v>
      </c>
      <c r="G173" s="2">
        <f t="shared" si="0"/>
        <v>677246.69759999996</v>
      </c>
      <c r="H173" s="2">
        <f t="shared" si="1"/>
        <v>0.10000000009313226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47744</v>
      </c>
      <c r="D174" s="1">
        <f>'PR-RAS'!E178</f>
        <v>44400.22</v>
      </c>
      <c r="E174" s="1">
        <v>0</v>
      </c>
      <c r="F174" s="1">
        <v>0</v>
      </c>
      <c r="G174" s="2">
        <f t="shared" si="0"/>
        <v>23622.188119999999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78073</v>
      </c>
      <c r="D175" s="1">
        <f>'PR-RAS'!E179</f>
        <v>48212.23</v>
      </c>
      <c r="E175" s="1">
        <v>0</v>
      </c>
      <c r="F175" s="1">
        <v>0</v>
      </c>
      <c r="G175" s="2">
        <f t="shared" si="0"/>
        <v>30362.55804</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52058</v>
      </c>
      <c r="D176" s="1">
        <f>'PR-RAS'!E180</f>
        <v>103111.88</v>
      </c>
      <c r="E176" s="1">
        <v>0</v>
      </c>
      <c r="F176" s="1">
        <v>0</v>
      </c>
      <c r="G176" s="2">
        <f t="shared" si="0"/>
        <v>45199.307999999997</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81219</v>
      </c>
      <c r="D177" s="1">
        <f>'PR-RAS'!E181</f>
        <v>77702.91</v>
      </c>
      <c r="E177" s="1">
        <v>0</v>
      </c>
      <c r="F177" s="1">
        <v>0</v>
      </c>
      <c r="G177" s="2">
        <f t="shared" si="0"/>
        <v>41645.96832</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71680</v>
      </c>
      <c r="D178" s="1">
        <f>'PR-RAS'!E182</f>
        <v>66605.66</v>
      </c>
      <c r="E178" s="1">
        <v>0</v>
      </c>
      <c r="F178" s="1">
        <v>0</v>
      </c>
      <c r="G178" s="2">
        <f t="shared" si="0"/>
        <v>36265.763639999997</v>
      </c>
      <c r="H178" s="2">
        <f t="shared" si="1"/>
        <v>0.33999999999650754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3345</v>
      </c>
      <c r="D179" s="1">
        <f>'PR-RAS'!E183</f>
        <v>2746.1</v>
      </c>
      <c r="E179" s="1">
        <v>0</v>
      </c>
      <c r="F179" s="1">
        <v>0</v>
      </c>
      <c r="G179" s="2">
        <f t="shared" si="0"/>
        <v>1573.0216</v>
      </c>
      <c r="H179" s="2">
        <f t="shared" si="1"/>
        <v>9.9999999999909051E-2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553393</v>
      </c>
      <c r="D180" s="1">
        <f>'PR-RAS'!E184</f>
        <v>764081.45</v>
      </c>
      <c r="E180" s="1">
        <v>0</v>
      </c>
      <c r="F180" s="1">
        <v>0</v>
      </c>
      <c r="G180" s="2">
        <f t="shared" si="0"/>
        <v>372598.50609999994</v>
      </c>
      <c r="H180" s="2">
        <f t="shared" si="1"/>
        <v>0.44999999995343387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45291</v>
      </c>
      <c r="D181" s="1">
        <f>'PR-RAS'!E185</f>
        <v>50243.58</v>
      </c>
      <c r="E181" s="1">
        <v>0</v>
      </c>
      <c r="F181" s="1">
        <v>0</v>
      </c>
      <c r="G181" s="2">
        <f t="shared" si="0"/>
        <v>26240.068800000001</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203954</v>
      </c>
      <c r="D182" s="1">
        <f>'PR-RAS'!E186</f>
        <v>243257.87</v>
      </c>
      <c r="E182" s="1">
        <v>0</v>
      </c>
      <c r="F182" s="1">
        <v>0</v>
      </c>
      <c r="G182" s="2">
        <f t="shared" si="0"/>
        <v>124975.02294</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18124</v>
      </c>
      <c r="D183" s="1">
        <f>'PR-RAS'!E187</f>
        <v>50905.91</v>
      </c>
      <c r="E183" s="1">
        <v>0</v>
      </c>
      <c r="F183" s="1">
        <v>0</v>
      </c>
      <c r="G183" s="2">
        <f t="shared" si="0"/>
        <v>21828.319240000001</v>
      </c>
      <c r="H183" s="2">
        <f t="shared" si="1"/>
        <v>8.999999999650754E-2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50577</v>
      </c>
      <c r="D184" s="1">
        <f>'PR-RAS'!E188</f>
        <v>79655.540000000008</v>
      </c>
      <c r="E184" s="1">
        <v>0</v>
      </c>
      <c r="F184" s="1">
        <v>0</v>
      </c>
      <c r="G184" s="2">
        <f t="shared" si="0"/>
        <v>38409.518640000002</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10525</v>
      </c>
      <c r="D185" s="1">
        <f>'PR-RAS'!E189</f>
        <v>10525</v>
      </c>
      <c r="E185" s="1">
        <v>0</v>
      </c>
      <c r="F185" s="1">
        <v>0</v>
      </c>
      <c r="G185" s="2">
        <f t="shared" si="0"/>
        <v>5809.8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1344</v>
      </c>
      <c r="D186" s="1">
        <f>'PR-RAS'!E190</f>
        <v>1536</v>
      </c>
      <c r="E186" s="1">
        <v>0</v>
      </c>
      <c r="F186" s="1">
        <v>0</v>
      </c>
      <c r="G186" s="2">
        <f t="shared" si="0"/>
        <v>816.96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30455</v>
      </c>
      <c r="D187" s="1">
        <f>'PR-RAS'!E191</f>
        <v>56483.12</v>
      </c>
      <c r="E187" s="1">
        <v>0</v>
      </c>
      <c r="F187" s="1">
        <v>0</v>
      </c>
      <c r="G187" s="2">
        <f t="shared" si="0"/>
        <v>26676.350639999997</v>
      </c>
      <c r="H187" s="2">
        <f t="shared" si="1"/>
        <v>0.12000000000261934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7208</v>
      </c>
      <c r="D188" s="1">
        <f>'PR-RAS'!E192</f>
        <v>8592.85</v>
      </c>
      <c r="E188" s="1">
        <v>0</v>
      </c>
      <c r="F188" s="1">
        <v>0</v>
      </c>
      <c r="G188" s="2">
        <f t="shared" si="0"/>
        <v>4561.6219000000001</v>
      </c>
      <c r="H188" s="2">
        <f t="shared" si="1"/>
        <v>0.1499999999996362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v>
      </c>
      <c r="D189" s="1">
        <f>'PR-RAS'!E193</f>
        <v>1056.07</v>
      </c>
      <c r="E189" s="1">
        <v>0</v>
      </c>
      <c r="F189" s="1">
        <v>0</v>
      </c>
      <c r="G189" s="2">
        <f t="shared" si="0"/>
        <v>410.24231999999995</v>
      </c>
      <c r="H189" s="2">
        <f t="shared" si="1"/>
        <v>6.9999999999936335E-2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975</v>
      </c>
      <c r="D191" s="1">
        <f>'PR-RAS'!E195</f>
        <v>1462.5</v>
      </c>
      <c r="E191" s="1">
        <v>0</v>
      </c>
      <c r="F191" s="1">
        <v>0</v>
      </c>
      <c r="G191" s="2">
        <f t="shared" si="0"/>
        <v>741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3994</v>
      </c>
      <c r="D192" s="1">
        <f>'PR-RAS'!E196</f>
        <v>5504.6399999999994</v>
      </c>
      <c r="E192" s="1">
        <v>0</v>
      </c>
      <c r="F192" s="1">
        <v>0</v>
      </c>
      <c r="G192" s="2">
        <f t="shared" si="0"/>
        <v>2865.6264799999999</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3994</v>
      </c>
      <c r="D206" s="1">
        <f>'PR-RAS'!E210</f>
        <v>5504.6399999999994</v>
      </c>
      <c r="E206" s="1">
        <v>0</v>
      </c>
      <c r="F206" s="1">
        <v>0</v>
      </c>
      <c r="G206" s="2">
        <f t="shared" si="0"/>
        <v>3075.6723999999995</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2423</v>
      </c>
      <c r="D207" s="1">
        <f>'PR-RAS'!E211</f>
        <v>3652.47</v>
      </c>
      <c r="E207" s="1">
        <v>0</v>
      </c>
      <c r="F207" s="1">
        <v>0</v>
      </c>
      <c r="G207" s="2">
        <f t="shared" si="0"/>
        <v>2003.9556399999997</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1497</v>
      </c>
      <c r="D208" s="1">
        <f>'PR-RAS'!E212</f>
        <v>1836.97</v>
      </c>
      <c r="E208" s="1">
        <v>0</v>
      </c>
      <c r="F208" s="1">
        <v>0</v>
      </c>
      <c r="G208" s="2">
        <f t="shared" si="0"/>
        <v>1070.3845800000001</v>
      </c>
      <c r="H208" s="2">
        <f t="shared" si="1"/>
        <v>2.9999999999972715E-2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74</v>
      </c>
      <c r="D209" s="1">
        <f>'PR-RAS'!E213</f>
        <v>15.2</v>
      </c>
      <c r="E209" s="1">
        <v>0</v>
      </c>
      <c r="F209" s="1">
        <v>0</v>
      </c>
      <c r="G209" s="2">
        <f t="shared" si="0"/>
        <v>21.715199999999999</v>
      </c>
      <c r="H209" s="2">
        <f t="shared" si="1"/>
        <v>0.19999999999999929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3655538</v>
      </c>
      <c r="D285" s="1">
        <f>'PR-RAS'!E289</f>
        <v>4250606.09</v>
      </c>
      <c r="E285" s="1">
        <v>0</v>
      </c>
      <c r="F285" s="1">
        <v>0</v>
      </c>
      <c r="G285" s="2">
        <f t="shared" si="8"/>
        <v>3452517.0511199995</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9574</v>
      </c>
      <c r="D286" s="1">
        <f>'PR-RAS'!E290</f>
        <v>166669.79000000004</v>
      </c>
      <c r="E286" s="1">
        <v>0</v>
      </c>
      <c r="F286" s="1">
        <v>0</v>
      </c>
      <c r="G286" s="2">
        <f t="shared" si="8"/>
        <v>97730.37030000001</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610073</v>
      </c>
      <c r="D288" s="1">
        <f>'PR-RAS'!E292</f>
        <v>564050.87</v>
      </c>
      <c r="E288" s="1">
        <v>0</v>
      </c>
      <c r="F288" s="1">
        <v>0</v>
      </c>
      <c r="G288" s="2">
        <f t="shared" si="8"/>
        <v>498856.15037999995</v>
      </c>
      <c r="H288" s="2">
        <f t="shared" si="9"/>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2247.88</v>
      </c>
      <c r="E290" s="1">
        <v>0</v>
      </c>
      <c r="F290" s="1">
        <v>0</v>
      </c>
      <c r="G290" s="2">
        <f t="shared" si="8"/>
        <v>1299.2746399999999</v>
      </c>
      <c r="H290" s="2">
        <f t="shared" si="9"/>
        <v>0.11999999999989086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2247.88</v>
      </c>
      <c r="E291" s="1">
        <v>0</v>
      </c>
      <c r="F291" s="1">
        <v>0</v>
      </c>
      <c r="G291" s="2">
        <f t="shared" si="8"/>
        <v>1303.7703999999999</v>
      </c>
      <c r="H291" s="2">
        <f t="shared" si="9"/>
        <v>0.11999999999989086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124597</v>
      </c>
      <c r="D345" s="1">
        <f>'PR-RAS'!E350</f>
        <v>43660.689999999995</v>
      </c>
      <c r="E345" s="1">
        <v>0</v>
      </c>
      <c r="F345" s="1">
        <v>0</v>
      </c>
      <c r="G345" s="2">
        <f t="shared" si="8"/>
        <v>72899.922720000002</v>
      </c>
      <c r="H345" s="2">
        <f t="shared" si="9"/>
        <v>0.31000000000494765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10000</v>
      </c>
      <c r="D346" s="1">
        <f>'PR-RAS'!E351</f>
        <v>0</v>
      </c>
      <c r="E346" s="1">
        <v>0</v>
      </c>
      <c r="F346" s="1">
        <v>0</v>
      </c>
      <c r="G346" s="2">
        <f t="shared" si="8"/>
        <v>3449.9999999999995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10000</v>
      </c>
      <c r="D351" s="1">
        <f>'PR-RAS'!E356</f>
        <v>0</v>
      </c>
      <c r="E351" s="1">
        <v>0</v>
      </c>
      <c r="F351" s="1">
        <v>0</v>
      </c>
      <c r="G351" s="2">
        <f t="shared" si="8"/>
        <v>3500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10000</v>
      </c>
      <c r="D355" s="1">
        <f>'PR-RAS'!E360</f>
        <v>0</v>
      </c>
      <c r="E355" s="1">
        <v>0</v>
      </c>
      <c r="F355" s="1">
        <v>0</v>
      </c>
      <c r="G355" s="2">
        <f t="shared" si="8"/>
        <v>3540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114597</v>
      </c>
      <c r="D358" s="1">
        <f>'PR-RAS'!E363</f>
        <v>43660.689999999995</v>
      </c>
      <c r="E358" s="1">
        <v>0</v>
      </c>
      <c r="F358" s="1">
        <v>0</v>
      </c>
      <c r="G358" s="2">
        <f t="shared" si="8"/>
        <v>72084.861659999995</v>
      </c>
      <c r="H358" s="2">
        <f t="shared" si="9"/>
        <v>0.31000000000494765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112927</v>
      </c>
      <c r="D364" s="1">
        <f>'PR-RAS'!E369</f>
        <v>42309.7</v>
      </c>
      <c r="E364" s="1">
        <v>0</v>
      </c>
      <c r="F364" s="1">
        <v>0</v>
      </c>
      <c r="G364" s="2">
        <f t="shared" si="8"/>
        <v>71709.343200000003</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16188</v>
      </c>
      <c r="D365" s="1">
        <f>'PR-RAS'!E370</f>
        <v>18336.41</v>
      </c>
      <c r="E365" s="1">
        <v>0</v>
      </c>
      <c r="F365" s="1">
        <v>0</v>
      </c>
      <c r="G365" s="2">
        <f t="shared" si="8"/>
        <v>19241.338479999999</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5599</v>
      </c>
      <c r="D366" s="1">
        <f>'PR-RAS'!E371</f>
        <v>8018</v>
      </c>
      <c r="E366" s="1">
        <v>0</v>
      </c>
      <c r="F366" s="1">
        <v>0</v>
      </c>
      <c r="G366" s="2">
        <f t="shared" si="8"/>
        <v>7896.7749999999996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91140</v>
      </c>
      <c r="D371" s="1">
        <f>'PR-RAS'!E376</f>
        <v>15955.29</v>
      </c>
      <c r="E371" s="1">
        <v>0</v>
      </c>
      <c r="F371" s="1">
        <v>0</v>
      </c>
      <c r="G371" s="2">
        <f t="shared" si="8"/>
        <v>45528.714599999999</v>
      </c>
      <c r="H371" s="2">
        <f t="shared" si="9"/>
        <v>0.29000000000087311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1670</v>
      </c>
      <c r="D378" s="1">
        <f>'PR-RAS'!E383</f>
        <v>1350.99</v>
      </c>
      <c r="E378" s="1">
        <v>0</v>
      </c>
      <c r="F378" s="1">
        <v>0</v>
      </c>
      <c r="G378" s="2">
        <f t="shared" si="8"/>
        <v>1648.2364599999999</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1670</v>
      </c>
      <c r="D379" s="1">
        <f>'PR-RAS'!E384</f>
        <v>1350.99</v>
      </c>
      <c r="E379" s="1">
        <v>0</v>
      </c>
      <c r="F379" s="1">
        <v>0</v>
      </c>
      <c r="G379" s="2">
        <f t="shared" si="8"/>
        <v>1652.6084399999997</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124597</v>
      </c>
      <c r="D403" s="1">
        <f>'PR-RAS'!E408</f>
        <v>43660.689999999995</v>
      </c>
      <c r="E403" s="1">
        <v>0</v>
      </c>
      <c r="F403" s="1">
        <v>0</v>
      </c>
      <c r="G403" s="2">
        <f t="shared" si="8"/>
        <v>85191.188760000005</v>
      </c>
      <c r="H403" s="2">
        <f t="shared" si="9"/>
        <v>0.31000000000494765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185000</v>
      </c>
      <c r="D404" s="1">
        <f>'PR-RAS'!E409</f>
        <v>116000</v>
      </c>
      <c r="E404" s="1">
        <v>0</v>
      </c>
      <c r="F404" s="1">
        <v>0</v>
      </c>
      <c r="G404" s="2">
        <f t="shared" si="8"/>
        <v>168051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3665112</v>
      </c>
      <c r="D407" s="1">
        <f>'PR-RAS'!E412</f>
        <v>4417275.88</v>
      </c>
      <c r="E407" s="1">
        <v>0</v>
      </c>
      <c r="F407" s="1">
        <v>0</v>
      </c>
      <c r="G407" s="2">
        <f t="shared" si="8"/>
        <v>5074863.4865600001</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3780135</v>
      </c>
      <c r="D408" s="1">
        <f>'PR-RAS'!E413</f>
        <v>4294266.78</v>
      </c>
      <c r="E408" s="1">
        <v>0</v>
      </c>
      <c r="F408" s="1">
        <v>0</v>
      </c>
      <c r="G408" s="2">
        <f t="shared" si="8"/>
        <v>5034048.1039199997</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123009.09999999963</v>
      </c>
      <c r="E409" s="1">
        <v>0</v>
      </c>
      <c r="F409" s="1">
        <v>0</v>
      </c>
      <c r="G409" s="2">
        <f t="shared" si="8"/>
        <v>100375.4255999997</v>
      </c>
      <c r="H409" s="2">
        <f t="shared" si="9"/>
        <v>9.999999962747097E-2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115023</v>
      </c>
      <c r="D410" s="1">
        <f>'PR-RAS'!E415</f>
        <v>0</v>
      </c>
      <c r="E410" s="1">
        <v>0</v>
      </c>
      <c r="F410" s="1">
        <v>0</v>
      </c>
      <c r="G410" s="2">
        <f t="shared" si="8"/>
        <v>47044.406999999999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795073</v>
      </c>
      <c r="D411" s="1">
        <f>'PR-RAS'!E416</f>
        <v>680050.87</v>
      </c>
      <c r="E411" s="1">
        <v>0</v>
      </c>
      <c r="F411" s="1">
        <v>0</v>
      </c>
      <c r="G411" s="2">
        <f t="shared" si="8"/>
        <v>883621.64340000006</v>
      </c>
      <c r="H411" s="2">
        <f t="shared" si="9"/>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2247.88</v>
      </c>
      <c r="E413" s="1">
        <v>0</v>
      </c>
      <c r="F413" s="1">
        <v>0</v>
      </c>
      <c r="G413" s="2">
        <f t="shared" si="8"/>
        <v>1852.2531200000001</v>
      </c>
      <c r="H413" s="2">
        <f t="shared" si="9"/>
        <v>0.11999999999989086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3665112</v>
      </c>
      <c r="D633" s="1">
        <f>'PR-RAS'!E639</f>
        <v>4417275.88</v>
      </c>
      <c r="E633" s="1">
        <v>0</v>
      </c>
      <c r="F633" s="1">
        <v>0</v>
      </c>
      <c r="G633" s="2">
        <f t="shared" si="10"/>
        <v>7899787.4963199999</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3780135</v>
      </c>
      <c r="D634" s="1">
        <f>'PR-RAS'!E640</f>
        <v>4294266.78</v>
      </c>
      <c r="E634" s="1">
        <v>0</v>
      </c>
      <c r="F634" s="1">
        <v>0</v>
      </c>
      <c r="G634" s="2">
        <f t="shared" si="10"/>
        <v>7829367.1984800007</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123009.09999999963</v>
      </c>
      <c r="E635" s="1">
        <v>0</v>
      </c>
      <c r="F635" s="1">
        <v>0</v>
      </c>
      <c r="G635" s="2">
        <f t="shared" si="10"/>
        <v>155975.53879999954</v>
      </c>
      <c r="H635" s="2">
        <f t="shared" si="11"/>
        <v>9.999999962747097E-2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115023</v>
      </c>
      <c r="D636" s="1">
        <f>'PR-RAS'!E642</f>
        <v>0</v>
      </c>
      <c r="E636" s="1">
        <v>0</v>
      </c>
      <c r="F636" s="1">
        <v>0</v>
      </c>
      <c r="G636" s="2">
        <f t="shared" si="10"/>
        <v>73039.604999999996</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795073</v>
      </c>
      <c r="D637" s="1">
        <f>'PR-RAS'!E643</f>
        <v>680050.87</v>
      </c>
      <c r="E637" s="1">
        <v>0</v>
      </c>
      <c r="F637" s="1">
        <v>0</v>
      </c>
      <c r="G637" s="2">
        <f t="shared" si="10"/>
        <v>1370691.1346400001</v>
      </c>
      <c r="H637" s="2">
        <f t="shared" si="1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680050</v>
      </c>
      <c r="D639" s="1">
        <f>'PR-RAS'!E645</f>
        <v>803059.96999999962</v>
      </c>
      <c r="E639" s="1">
        <v>0</v>
      </c>
      <c r="F639" s="1">
        <v>0</v>
      </c>
      <c r="G639" s="2">
        <f t="shared" si="10"/>
        <v>1458576.4217199998</v>
      </c>
      <c r="H639" s="2">
        <f t="shared" si="11"/>
        <v>3.0000000377185643E-2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185177</v>
      </c>
      <c r="D641" s="1">
        <f>'PR-RAS'!E647</f>
        <v>210198.08</v>
      </c>
      <c r="E641" s="1">
        <v>0</v>
      </c>
      <c r="F641" s="1">
        <v>0</v>
      </c>
      <c r="G641" s="2">
        <f t="shared" si="10"/>
        <v>387566.82239999995</v>
      </c>
      <c r="H641" s="2">
        <f t="shared" si="11"/>
        <v>7.9999999987194315E-2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27101</v>
      </c>
      <c r="D642" s="1">
        <f>'PR-RAS'!E649</f>
        <v>1600.15</v>
      </c>
      <c r="E642" s="1">
        <v>0</v>
      </c>
      <c r="F642" s="1">
        <v>0</v>
      </c>
      <c r="G642" s="2">
        <f t="shared" si="10"/>
        <v>19423.133300000001</v>
      </c>
      <c r="H642" s="2">
        <f t="shared" si="11"/>
        <v>0.15000000000009095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907872</v>
      </c>
      <c r="D643" s="1">
        <f>'PR-RAS'!E650</f>
        <v>1101923.3799999999</v>
      </c>
      <c r="E643" s="1">
        <v>0</v>
      </c>
      <c r="F643" s="1">
        <v>0</v>
      </c>
      <c r="G643" s="2">
        <f t="shared" si="10"/>
        <v>1997723.44392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933373</v>
      </c>
      <c r="D644" s="1">
        <f>'PR-RAS'!E651</f>
        <v>1101330.8600000001</v>
      </c>
      <c r="E644" s="1">
        <v>0</v>
      </c>
      <c r="F644" s="1">
        <v>0</v>
      </c>
      <c r="G644" s="2">
        <f t="shared" si="10"/>
        <v>2016470.3249600001</v>
      </c>
      <c r="H644" s="2">
        <f t="shared" si="11"/>
        <v>0.13999999989755452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1600</v>
      </c>
      <c r="D645" s="1">
        <f>'PR-RAS'!E652</f>
        <v>2192.6699999996927</v>
      </c>
      <c r="E645" s="1">
        <v>0</v>
      </c>
      <c r="F645" s="1">
        <v>0</v>
      </c>
      <c r="G645" s="2">
        <f t="shared" si="10"/>
        <v>3854.5589599996042</v>
      </c>
      <c r="H645" s="2">
        <f t="shared" si="11"/>
        <v>0.33000000030733645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17</v>
      </c>
      <c r="E647" s="1">
        <v>0</v>
      </c>
      <c r="F647" s="1">
        <v>0</v>
      </c>
      <c r="G647" s="2">
        <f t="shared" si="10"/>
        <v>32.945999999999998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17</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396000</v>
      </c>
      <c r="D668" s="1">
        <f>'PR-RAS'!E675</f>
        <v>390600</v>
      </c>
      <c r="E668" s="1">
        <v>0</v>
      </c>
      <c r="F668" s="1">
        <v>0</v>
      </c>
      <c r="G668" s="2">
        <f t="shared" si="10"/>
        <v>785192.4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80000</v>
      </c>
      <c r="D669" s="1">
        <f>'PR-RAS'!E676</f>
        <v>99676</v>
      </c>
      <c r="E669" s="1">
        <v>0</v>
      </c>
      <c r="F669" s="1">
        <v>0</v>
      </c>
      <c r="G669" s="2">
        <f t="shared" si="10"/>
        <v>186607.136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324</v>
      </c>
      <c r="E671" s="1">
        <v>0</v>
      </c>
      <c r="F671" s="1">
        <v>0</v>
      </c>
      <c r="G671" s="2">
        <f t="shared" si="10"/>
        <v>434.16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287390</v>
      </c>
      <c r="D703" s="1">
        <f>'PR-RAS'!E710</f>
        <v>454954.88</v>
      </c>
      <c r="E703" s="1">
        <v>0</v>
      </c>
      <c r="F703" s="1">
        <v>0</v>
      </c>
      <c r="G703" s="2">
        <f t="shared" si="10"/>
        <v>840504.43151999998</v>
      </c>
      <c r="H703" s="2">
        <f t="shared" si="11"/>
        <v>0.11999999999534339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5000</v>
      </c>
      <c r="D710" s="1">
        <f>'PR-RAS'!E717</f>
        <v>0</v>
      </c>
      <c r="E710" s="1">
        <v>0</v>
      </c>
      <c r="F710" s="1">
        <v>0</v>
      </c>
      <c r="G710" s="2">
        <f t="shared" si="10"/>
        <v>3545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72060</v>
      </c>
      <c r="D711" s="1">
        <f>'PR-RAS'!E718</f>
        <v>86611</v>
      </c>
      <c r="E711" s="1">
        <v>0</v>
      </c>
      <c r="F711" s="1">
        <v>0</v>
      </c>
      <c r="G711" s="2">
        <f t="shared" si="10"/>
        <v>174150.22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6116</v>
      </c>
      <c r="D712" s="1">
        <f>'PR-RAS'!E719</f>
        <v>5098.1899999999996</v>
      </c>
      <c r="E712" s="1">
        <v>0</v>
      </c>
      <c r="F712" s="1">
        <v>0</v>
      </c>
      <c r="G712" s="2">
        <f t="shared" si="10"/>
        <v>11598.102179999998</v>
      </c>
      <c r="H712" s="2">
        <f t="shared" si="11"/>
        <v>0.18999999999959982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220</v>
      </c>
      <c r="D713" s="1">
        <f>'PR-RAS'!E720</f>
        <v>446.1</v>
      </c>
      <c r="E713" s="1">
        <v>0</v>
      </c>
      <c r="F713" s="1">
        <v>0</v>
      </c>
      <c r="G713" s="2">
        <f t="shared" si="10"/>
        <v>791.88639999999998</v>
      </c>
      <c r="H713" s="2">
        <f t="shared" si="11"/>
        <v>0.10000000000002274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91519</v>
      </c>
      <c r="D714" s="1">
        <f>'PR-RAS'!E721</f>
        <v>75129.38</v>
      </c>
      <c r="E714" s="1">
        <v>0</v>
      </c>
      <c r="F714" s="1">
        <v>0</v>
      </c>
      <c r="G714" s="2">
        <f t="shared" si="10"/>
        <v>172387.54287999999</v>
      </c>
      <c r="H714" s="2">
        <f t="shared" si="11"/>
        <v>0.38000000000465661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10480</v>
      </c>
      <c r="D715" s="1">
        <f>'PR-RAS'!E722</f>
        <v>13437.5</v>
      </c>
      <c r="E715" s="1">
        <v>0</v>
      </c>
      <c r="F715" s="1">
        <v>0</v>
      </c>
      <c r="G715" s="2">
        <f t="shared" si="10"/>
        <v>26671.469999999998</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156395</v>
      </c>
      <c r="D716" s="1">
        <f>'PR-RAS'!E723</f>
        <v>167957.97</v>
      </c>
      <c r="E716" s="1">
        <v>0</v>
      </c>
      <c r="F716" s="1">
        <v>0</v>
      </c>
      <c r="G716" s="2">
        <f t="shared" si="10"/>
        <v>352002.32209999999</v>
      </c>
      <c r="H716" s="2">
        <f t="shared" si="11"/>
        <v>2.9999999998835847E-2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10525</v>
      </c>
      <c r="D718" s="1">
        <f>'PR-RAS'!E725</f>
        <v>10525</v>
      </c>
      <c r="E718" s="1">
        <v>0</v>
      </c>
      <c r="F718" s="1">
        <v>0</v>
      </c>
      <c r="G718" s="2">
        <f t="shared" si="10"/>
        <v>22639.274999999998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1344</v>
      </c>
      <c r="D719" s="1">
        <f>'PR-RAS'!E726</f>
        <v>1536</v>
      </c>
      <c r="E719" s="1">
        <v>0</v>
      </c>
      <c r="F719" s="1">
        <v>0</v>
      </c>
      <c r="G719" s="2">
        <f t="shared" si="10"/>
        <v>3170.6880000000001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1665477</v>
      </c>
      <c r="D984" s="6">
        <f>BILANCA!E6</f>
        <v>1583947.7100000002</v>
      </c>
      <c r="E984" s="6">
        <v>0</v>
      </c>
      <c r="F984" s="6">
        <v>0</v>
      </c>
      <c r="G984" s="7">
        <f t="shared" ref="G984:G1241" si="22">B984/1000*C984+B984/500*D984</f>
        <v>4833.3724200000006</v>
      </c>
      <c r="H984" s="7">
        <f t="shared" si="19"/>
        <v>0.28999999980442226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634248</v>
      </c>
      <c r="D985" s="1">
        <f>BILANCA!E7</f>
        <v>451328.66000000009</v>
      </c>
      <c r="E985" s="1">
        <v>0</v>
      </c>
      <c r="F985" s="1">
        <v>0</v>
      </c>
      <c r="G985" s="2">
        <f t="shared" si="22"/>
        <v>3073.8106400000006</v>
      </c>
      <c r="H985" s="2">
        <f t="shared" si="19"/>
        <v>0.33999999990919605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50069</v>
      </c>
      <c r="D986" s="1">
        <f>BILANCA!E8</f>
        <v>36533.229999999996</v>
      </c>
      <c r="E986" s="1">
        <v>0</v>
      </c>
      <c r="F986" s="1">
        <v>0</v>
      </c>
      <c r="G986" s="2">
        <f t="shared" si="22"/>
        <v>369.40638000000001</v>
      </c>
      <c r="H986" s="2">
        <f t="shared" si="19"/>
        <v>0.22999999999592546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94413</v>
      </c>
      <c r="D988" s="1">
        <f>BILANCA!E10</f>
        <v>94413.14</v>
      </c>
      <c r="E988" s="1">
        <v>0</v>
      </c>
      <c r="F988" s="1">
        <v>0</v>
      </c>
      <c r="G988" s="2">
        <f t="shared" si="22"/>
        <v>1416.1964</v>
      </c>
      <c r="H988" s="2">
        <f t="shared" si="19"/>
        <v>0.13999999999941792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44344</v>
      </c>
      <c r="D989" s="1">
        <f>BILANCA!E11</f>
        <v>57879.91</v>
      </c>
      <c r="E989" s="1">
        <v>0</v>
      </c>
      <c r="F989" s="1">
        <v>0</v>
      </c>
      <c r="G989" s="2">
        <f t="shared" si="22"/>
        <v>960.62292000000002</v>
      </c>
      <c r="H989" s="2">
        <f t="shared" si="19"/>
        <v>8.999999999650754E-2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584179</v>
      </c>
      <c r="D990" s="1">
        <f>BILANCA!E12</f>
        <v>414795.43000000011</v>
      </c>
      <c r="E990" s="1">
        <v>0</v>
      </c>
      <c r="F990" s="1">
        <v>0</v>
      </c>
      <c r="G990" s="2">
        <f t="shared" si="22"/>
        <v>9896.3890200000023</v>
      </c>
      <c r="H990" s="2">
        <f t="shared" si="19"/>
        <v>0.4300000001094304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571959</v>
      </c>
      <c r="D997" s="1">
        <f>BILANCA!E19</f>
        <v>405538.35000000009</v>
      </c>
      <c r="E997" s="1">
        <v>0</v>
      </c>
      <c r="F997" s="1">
        <v>0</v>
      </c>
      <c r="G997" s="2">
        <f t="shared" si="22"/>
        <v>19362.499800000001</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863883</v>
      </c>
      <c r="D998" s="1">
        <f>BILANCA!E20</f>
        <v>848845.07</v>
      </c>
      <c r="E998" s="1">
        <v>0</v>
      </c>
      <c r="F998" s="1">
        <v>0</v>
      </c>
      <c r="G998" s="2">
        <f t="shared" si="22"/>
        <v>38423.597099999999</v>
      </c>
      <c r="H998" s="2">
        <f t="shared" si="19"/>
        <v>6.9999999948777258E-2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32837</v>
      </c>
      <c r="D999" s="1">
        <f>BILANCA!E21</f>
        <v>40855.300000000003</v>
      </c>
      <c r="E999" s="1">
        <v>0</v>
      </c>
      <c r="F999" s="1">
        <v>0</v>
      </c>
      <c r="G999" s="2">
        <f t="shared" si="22"/>
        <v>1832.7616000000003</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39846</v>
      </c>
      <c r="D1000" s="1">
        <f>BILANCA!E22</f>
        <v>39845.64</v>
      </c>
      <c r="E1000" s="1">
        <v>0</v>
      </c>
      <c r="F1000" s="1">
        <v>0</v>
      </c>
      <c r="G1000" s="2">
        <f t="shared" si="22"/>
        <v>2032.1337600000002</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60993</v>
      </c>
      <c r="D1003" s="1">
        <f>BILANCA!E25</f>
        <v>60992.54</v>
      </c>
      <c r="E1003" s="1">
        <v>0</v>
      </c>
      <c r="F1003" s="1">
        <v>0</v>
      </c>
      <c r="G1003" s="2">
        <f t="shared" si="22"/>
        <v>3659.5616</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2917622</v>
      </c>
      <c r="D1004" s="1">
        <f>BILANCA!E26</f>
        <v>2782231.2</v>
      </c>
      <c r="E1004" s="1">
        <v>0</v>
      </c>
      <c r="F1004" s="1">
        <v>0</v>
      </c>
      <c r="G1004" s="2">
        <f t="shared" si="22"/>
        <v>178123.77240000002</v>
      </c>
      <c r="H1004" s="2">
        <f t="shared" si="19"/>
        <v>0.20000000018626451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3343222</v>
      </c>
      <c r="D1006" s="1">
        <f>BILANCA!E28</f>
        <v>3367231.4</v>
      </c>
      <c r="E1006" s="1">
        <v>0</v>
      </c>
      <c r="F1006" s="1">
        <v>0</v>
      </c>
      <c r="G1006" s="2">
        <f t="shared" si="22"/>
        <v>231786.75039999999</v>
      </c>
      <c r="H1006" s="2">
        <f t="shared" si="19"/>
        <v>0.39999999990686774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8254</v>
      </c>
      <c r="D1013" s="1">
        <f>BILANCA!E35</f>
        <v>7193.8700000000026</v>
      </c>
      <c r="E1013" s="1">
        <v>0</v>
      </c>
      <c r="F1013" s="1">
        <v>0</v>
      </c>
      <c r="G1013" s="2">
        <f t="shared" si="22"/>
        <v>679.25220000000013</v>
      </c>
      <c r="H1013" s="2">
        <f t="shared" si="19"/>
        <v>0.12999999999738066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45451</v>
      </c>
      <c r="D1014" s="1">
        <f>BILANCA!E36</f>
        <v>46801.57</v>
      </c>
      <c r="E1014" s="1">
        <v>0</v>
      </c>
      <c r="F1014" s="1">
        <v>0</v>
      </c>
      <c r="G1014" s="2">
        <f t="shared" si="22"/>
        <v>4310.6783400000004</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639</v>
      </c>
      <c r="D1015" s="1">
        <f>BILANCA!E37</f>
        <v>638.75</v>
      </c>
      <c r="E1015" s="1">
        <v>0</v>
      </c>
      <c r="F1015" s="1">
        <v>0</v>
      </c>
      <c r="G1015" s="2">
        <f t="shared" si="22"/>
        <v>61.328000000000003</v>
      </c>
      <c r="H1015" s="2">
        <f t="shared" si="19"/>
        <v>0.25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37836</v>
      </c>
      <c r="D1018" s="1">
        <f>BILANCA!E40</f>
        <v>40246.449999999997</v>
      </c>
      <c r="E1018" s="1">
        <v>0</v>
      </c>
      <c r="F1018" s="1">
        <v>0</v>
      </c>
      <c r="G1018" s="2">
        <f t="shared" si="22"/>
        <v>4141.5115000000005</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3966</v>
      </c>
      <c r="D1023" s="1">
        <f>BILANCA!E45</f>
        <v>2063.2099999999991</v>
      </c>
      <c r="E1023" s="1">
        <v>0</v>
      </c>
      <c r="F1023" s="1">
        <v>0</v>
      </c>
      <c r="G1023" s="2">
        <f t="shared" si="22"/>
        <v>323.69679999999994</v>
      </c>
      <c r="H1023" s="2">
        <f t="shared" si="19"/>
        <v>0.20999999999912689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14044</v>
      </c>
      <c r="D1025" s="1">
        <f>BILANCA!E47</f>
        <v>14044.22</v>
      </c>
      <c r="E1025" s="1">
        <v>0</v>
      </c>
      <c r="F1025" s="1">
        <v>0</v>
      </c>
      <c r="G1025" s="2">
        <f t="shared" si="22"/>
        <v>1769.5624800000001</v>
      </c>
      <c r="H1025" s="2">
        <f t="shared" si="19"/>
        <v>0.21999999999934516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627</v>
      </c>
      <c r="D1026" s="1">
        <f>BILANCA!E48</f>
        <v>627.02</v>
      </c>
      <c r="E1026" s="1">
        <v>0</v>
      </c>
      <c r="F1026" s="1">
        <v>0</v>
      </c>
      <c r="G1026" s="2">
        <f t="shared" si="22"/>
        <v>80.884719999999987</v>
      </c>
      <c r="H1026" s="2">
        <f t="shared" si="19"/>
        <v>1.999999999998181E-2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10705</v>
      </c>
      <c r="D1028" s="1">
        <f>BILANCA!E50</f>
        <v>12608.03</v>
      </c>
      <c r="E1028" s="1">
        <v>0</v>
      </c>
      <c r="F1028" s="1">
        <v>0</v>
      </c>
      <c r="G1028" s="2">
        <f t="shared" si="22"/>
        <v>1616.4476999999999</v>
      </c>
      <c r="H1028" s="2">
        <f t="shared" si="19"/>
        <v>3.0000000000654836E-2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225475</v>
      </c>
      <c r="D1032" s="1">
        <f>BILANCA!E54</f>
        <v>216058.45</v>
      </c>
      <c r="E1032" s="1">
        <v>0</v>
      </c>
      <c r="F1032" s="1">
        <v>0</v>
      </c>
      <c r="G1032" s="2">
        <f t="shared" si="22"/>
        <v>32222.003100000002</v>
      </c>
      <c r="H1032" s="2">
        <f t="shared" si="19"/>
        <v>0.45000000001164153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225475</v>
      </c>
      <c r="D1033" s="1">
        <f>BILANCA!E55</f>
        <v>216058.45</v>
      </c>
      <c r="E1033" s="1">
        <v>0</v>
      </c>
      <c r="F1033" s="1">
        <v>0</v>
      </c>
      <c r="G1033" s="2">
        <f t="shared" si="22"/>
        <v>32879.595000000001</v>
      </c>
      <c r="H1033" s="2">
        <f t="shared" si="19"/>
        <v>0.45000000001164153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1031229</v>
      </c>
      <c r="D1046" s="1">
        <f>BILANCA!E68</f>
        <v>1132619.05</v>
      </c>
      <c r="E1046" s="1">
        <v>0</v>
      </c>
      <c r="F1046" s="1">
        <v>0</v>
      </c>
      <c r="G1046" s="2">
        <f t="shared" si="22"/>
        <v>207677.42730000001</v>
      </c>
      <c r="H1046" s="2">
        <f t="shared" si="19"/>
        <v>5.0000000046566129E-2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1600</v>
      </c>
      <c r="D1047" s="1">
        <f>BILANCA!E69</f>
        <v>2192.67</v>
      </c>
      <c r="E1047" s="1">
        <v>0</v>
      </c>
      <c r="F1047" s="1">
        <v>0</v>
      </c>
      <c r="G1047" s="2">
        <f t="shared" si="22"/>
        <v>383.06176000000005</v>
      </c>
      <c r="H1047" s="2">
        <f t="shared" si="19"/>
        <v>0.32999999999992724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0.13</v>
      </c>
      <c r="E1048" s="1">
        <v>0</v>
      </c>
      <c r="F1048" s="1">
        <v>0</v>
      </c>
      <c r="G1048" s="2">
        <f t="shared" si="22"/>
        <v>1.6900000000000002E-2</v>
      </c>
      <c r="H1048" s="2">
        <f t="shared" si="19"/>
        <v>0.13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0.13</v>
      </c>
      <c r="E1050" s="1">
        <v>0</v>
      </c>
      <c r="F1050" s="1">
        <v>0</v>
      </c>
      <c r="G1050" s="2">
        <f t="shared" si="22"/>
        <v>1.7420000000000001E-2</v>
      </c>
      <c r="H1050" s="2">
        <f t="shared" si="19"/>
        <v>0.13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1600</v>
      </c>
      <c r="D1054" s="1">
        <f>BILANCA!E76</f>
        <v>2192.54</v>
      </c>
      <c r="E1054" s="1">
        <v>0</v>
      </c>
      <c r="F1054" s="1">
        <v>0</v>
      </c>
      <c r="G1054" s="2">
        <f t="shared" si="22"/>
        <v>424.94067999999993</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710</v>
      </c>
      <c r="D1056" s="1">
        <f>BILANCA!E78</f>
        <v>1905.34</v>
      </c>
      <c r="E1056" s="1">
        <v>0</v>
      </c>
      <c r="F1056" s="1">
        <v>0</v>
      </c>
      <c r="G1056" s="2">
        <f t="shared" si="22"/>
        <v>330.00963999999993</v>
      </c>
      <c r="H1056" s="2">
        <f t="shared" si="19"/>
        <v>0.33999999999991815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710</v>
      </c>
      <c r="D1064" s="1">
        <f>BILANCA!E86</f>
        <v>1905.34</v>
      </c>
      <c r="E1064" s="1">
        <v>0</v>
      </c>
      <c r="F1064" s="1">
        <v>0</v>
      </c>
      <c r="G1064" s="2">
        <f t="shared" si="22"/>
        <v>366.17507999999998</v>
      </c>
      <c r="H1064" s="2">
        <f t="shared" si="19"/>
        <v>0.33999999999991815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843742</v>
      </c>
      <c r="D1124" s="1">
        <f>BILANCA!E146</f>
        <v>918322.96</v>
      </c>
      <c r="E1124" s="1">
        <v>0</v>
      </c>
      <c r="F1124" s="1">
        <v>0</v>
      </c>
      <c r="G1124" s="2">
        <f t="shared" si="22"/>
        <v>377934.69671999995</v>
      </c>
      <c r="H1124" s="2">
        <f t="shared" si="23"/>
        <v>4.0000000037252903E-2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2247.88</v>
      </c>
      <c r="E1138" s="1">
        <v>0</v>
      </c>
      <c r="F1138" s="1">
        <v>0</v>
      </c>
      <c r="G1138" s="2">
        <f t="shared" si="22"/>
        <v>696.84280000000001</v>
      </c>
      <c r="H1138" s="2">
        <f t="shared" si="23"/>
        <v>0.11999999999989086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843742</v>
      </c>
      <c r="D1139" s="1">
        <f>BILANCA!E161</f>
        <v>916075.08</v>
      </c>
      <c r="E1139" s="1">
        <v>0</v>
      </c>
      <c r="F1139" s="1">
        <v>0</v>
      </c>
      <c r="G1139" s="2">
        <f t="shared" si="22"/>
        <v>417439.17695999995</v>
      </c>
      <c r="H1139" s="2">
        <f t="shared" si="23"/>
        <v>7.9999999958090484E-2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185177</v>
      </c>
      <c r="D1148" s="1">
        <f>BILANCA!E170</f>
        <v>210198.08</v>
      </c>
      <c r="E1148" s="1">
        <v>0</v>
      </c>
      <c r="F1148" s="1">
        <v>0</v>
      </c>
      <c r="G1148" s="2">
        <f t="shared" si="22"/>
        <v>99919.571400000001</v>
      </c>
      <c r="H1148" s="2">
        <f t="shared" si="23"/>
        <v>7.9999999987194315E-2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185177</v>
      </c>
      <c r="D1151" s="1">
        <f>BILANCA!E173</f>
        <v>210198.08</v>
      </c>
      <c r="E1151" s="1">
        <v>0</v>
      </c>
      <c r="F1151" s="1">
        <v>0</v>
      </c>
      <c r="G1151" s="2">
        <f t="shared" si="22"/>
        <v>101736.29088</v>
      </c>
      <c r="H1151" s="2">
        <f t="shared" si="23"/>
        <v>7.9999999987194315E-2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1665477</v>
      </c>
      <c r="D1152" s="1">
        <f>BILANCA!E175</f>
        <v>1583947.7099999997</v>
      </c>
      <c r="E1152" s="1">
        <v>0</v>
      </c>
      <c r="F1152" s="1">
        <v>0</v>
      </c>
      <c r="G1152" s="2">
        <f t="shared" si="22"/>
        <v>816839.93897999998</v>
      </c>
      <c r="H1152" s="2">
        <f t="shared" si="23"/>
        <v>0.29000000027008355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351178</v>
      </c>
      <c r="D1153" s="1">
        <f>BILANCA!E176</f>
        <v>327311.2</v>
      </c>
      <c r="E1153" s="1">
        <v>0</v>
      </c>
      <c r="F1153" s="1">
        <v>0</v>
      </c>
      <c r="G1153" s="2">
        <f t="shared" si="22"/>
        <v>170986.06800000003</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324542</v>
      </c>
      <c r="D1154" s="1">
        <f>BILANCA!E177</f>
        <v>327311.2</v>
      </c>
      <c r="E1154" s="1">
        <v>0</v>
      </c>
      <c r="F1154" s="1">
        <v>0</v>
      </c>
      <c r="G1154" s="2">
        <f t="shared" si="22"/>
        <v>167437.11240000001</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186083</v>
      </c>
      <c r="D1155" s="1">
        <f>BILANCA!E178</f>
        <v>200258.2</v>
      </c>
      <c r="E1155" s="1">
        <v>0</v>
      </c>
      <c r="F1155" s="1">
        <v>0</v>
      </c>
      <c r="G1155" s="2">
        <f t="shared" si="22"/>
        <v>100895.0968</v>
      </c>
      <c r="H1155" s="2">
        <f t="shared" si="23"/>
        <v>0.20000000001164153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135584</v>
      </c>
      <c r="D1156" s="1">
        <f>BILANCA!E179</f>
        <v>122565.5</v>
      </c>
      <c r="E1156" s="1">
        <v>0</v>
      </c>
      <c r="F1156" s="1">
        <v>0</v>
      </c>
      <c r="G1156" s="2">
        <f t="shared" si="22"/>
        <v>65863.695000000007</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161</v>
      </c>
      <c r="D1157" s="1">
        <f>BILANCA!E180</f>
        <v>184.38</v>
      </c>
      <c r="E1157" s="1">
        <v>0</v>
      </c>
      <c r="F1157" s="1">
        <v>0</v>
      </c>
      <c r="G1157" s="2">
        <f t="shared" si="22"/>
        <v>92.178239999999988</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161</v>
      </c>
      <c r="D1160" s="1">
        <f>BILANCA!E183</f>
        <v>184.38</v>
      </c>
      <c r="E1160" s="1">
        <v>0</v>
      </c>
      <c r="F1160" s="1">
        <v>0</v>
      </c>
      <c r="G1160" s="2">
        <f t="shared" si="22"/>
        <v>93.76751999999999</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2714</v>
      </c>
      <c r="D1165" s="1">
        <f>BILANCA!E188</f>
        <v>4303.12</v>
      </c>
      <c r="E1165" s="1">
        <v>0</v>
      </c>
      <c r="F1165" s="1">
        <v>0</v>
      </c>
      <c r="G1165" s="2">
        <f t="shared" si="22"/>
        <v>2060.28368</v>
      </c>
      <c r="H1165" s="2">
        <f t="shared" si="23"/>
        <v>0.11999999999989086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26636</v>
      </c>
      <c r="D1166" s="1">
        <f>BILANCA!E189</f>
        <v>0</v>
      </c>
      <c r="E1166" s="1">
        <v>0</v>
      </c>
      <c r="F1166" s="1">
        <v>0</v>
      </c>
      <c r="G1166" s="2">
        <f t="shared" si="22"/>
        <v>4874.3879999999999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1314299</v>
      </c>
      <c r="D1214" s="1">
        <f>BILANCA!E237</f>
        <v>1256636.5099999998</v>
      </c>
      <c r="E1214" s="1">
        <v>0</v>
      </c>
      <c r="F1214" s="1">
        <v>0</v>
      </c>
      <c r="G1214" s="2">
        <f t="shared" si="22"/>
        <v>884169.13661999989</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634249</v>
      </c>
      <c r="D1215" s="1">
        <f>BILANCA!E238</f>
        <v>451328.66</v>
      </c>
      <c r="E1215" s="1">
        <v>0</v>
      </c>
      <c r="F1215" s="1">
        <v>0</v>
      </c>
      <c r="G1215" s="2">
        <f t="shared" si="22"/>
        <v>356562.26624000003</v>
      </c>
      <c r="H1215" s="2">
        <f t="shared" si="23"/>
        <v>0.34000000002561137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634249</v>
      </c>
      <c r="D1216" s="1">
        <f>BILANCA!E239</f>
        <v>451328.66</v>
      </c>
      <c r="E1216" s="1">
        <v>0</v>
      </c>
      <c r="F1216" s="1">
        <v>0</v>
      </c>
      <c r="G1216" s="2">
        <f t="shared" si="22"/>
        <v>358099.17256000004</v>
      </c>
      <c r="H1216" s="2">
        <f t="shared" si="23"/>
        <v>0.34000000002561137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205518</v>
      </c>
      <c r="D1217" s="1">
        <f>BILANCA!E240</f>
        <v>0</v>
      </c>
      <c r="E1217" s="1">
        <v>0</v>
      </c>
      <c r="F1217" s="1">
        <v>0</v>
      </c>
      <c r="G1217" s="2">
        <f t="shared" si="22"/>
        <v>48091.212</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428731</v>
      </c>
      <c r="D1218" s="1">
        <f>BILANCA!E241</f>
        <v>451328.66</v>
      </c>
      <c r="E1218" s="1">
        <v>0</v>
      </c>
      <c r="F1218" s="1">
        <v>0</v>
      </c>
      <c r="G1218" s="2">
        <f t="shared" si="22"/>
        <v>312876.25519999996</v>
      </c>
      <c r="H1218" s="2">
        <f t="shared" si="23"/>
        <v>0.34000000002561137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680050</v>
      </c>
      <c r="D1222" s="1">
        <f>BILANCA!E245</f>
        <v>803059.97</v>
      </c>
      <c r="E1222" s="1">
        <v>0</v>
      </c>
      <c r="F1222" s="1">
        <v>0</v>
      </c>
      <c r="G1222" s="2">
        <f t="shared" si="22"/>
        <v>546394.61566000001</v>
      </c>
      <c r="H1222" s="2">
        <f t="shared" si="23"/>
        <v>3.0000000027939677E-2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680050</v>
      </c>
      <c r="D1223" s="1">
        <f>BILANCA!E246</f>
        <v>803059.97</v>
      </c>
      <c r="E1223" s="1">
        <v>0</v>
      </c>
      <c r="F1223" s="1">
        <v>0</v>
      </c>
      <c r="G1223" s="2">
        <f t="shared" si="22"/>
        <v>548680.78559999994</v>
      </c>
      <c r="H1223" s="2">
        <f t="shared" si="23"/>
        <v>3.0000000027939677E-2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618425</v>
      </c>
      <c r="D1224" s="1">
        <f>BILANCA!E247</f>
        <v>724051.07</v>
      </c>
      <c r="E1224" s="1">
        <v>0</v>
      </c>
      <c r="F1224" s="1">
        <v>0</v>
      </c>
      <c r="G1224" s="2">
        <f t="shared" si="22"/>
        <v>498033.04073999997</v>
      </c>
      <c r="H1224" s="2">
        <f t="shared" si="23"/>
        <v>6.9999999948777258E-2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61625</v>
      </c>
      <c r="D1225" s="1">
        <f>BILANCA!E248</f>
        <v>79008.899999999994</v>
      </c>
      <c r="E1225" s="1">
        <v>0</v>
      </c>
      <c r="F1225" s="1">
        <v>0</v>
      </c>
      <c r="G1225" s="2">
        <f t="shared" si="22"/>
        <v>53153.557599999993</v>
      </c>
      <c r="H1225" s="2">
        <f t="shared" si="23"/>
        <v>0.10000000000582077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2247.88</v>
      </c>
      <c r="E1232" s="1">
        <v>0</v>
      </c>
      <c r="F1232" s="1">
        <v>0</v>
      </c>
      <c r="G1232" s="2">
        <f t="shared" si="22"/>
        <v>1119.44424</v>
      </c>
      <c r="H1232" s="2">
        <f t="shared" si="23"/>
        <v>0.11999999999989086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10024</v>
      </c>
      <c r="D1236" s="1">
        <f>BILANCA!E259</f>
        <v>10024</v>
      </c>
      <c r="E1236" s="1">
        <v>0</v>
      </c>
      <c r="F1236" s="1">
        <v>0</v>
      </c>
      <c r="G1236" s="2">
        <f t="shared" si="22"/>
        <v>7608.2160000000003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10024</v>
      </c>
      <c r="D1237" s="1">
        <f>BILANCA!E260</f>
        <v>10024</v>
      </c>
      <c r="E1237" s="1">
        <v>0</v>
      </c>
      <c r="F1237" s="1">
        <v>0</v>
      </c>
      <c r="G1237" s="2">
        <f t="shared" si="22"/>
        <v>7638.2880000000005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2247.88</v>
      </c>
      <c r="E1240" s="1">
        <v>0</v>
      </c>
      <c r="F1240" s="1">
        <v>0</v>
      </c>
      <c r="G1240" s="2">
        <f t="shared" si="22"/>
        <v>1155.4103200000002</v>
      </c>
      <c r="H1240" s="2">
        <f t="shared" si="23"/>
        <v>0.11999999999989086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843742</v>
      </c>
      <c r="D1241" s="1">
        <f>BILANCA!E265</f>
        <v>916075.08</v>
      </c>
      <c r="E1241" s="1">
        <v>0</v>
      </c>
      <c r="F1241" s="1">
        <v>0</v>
      </c>
      <c r="G1241" s="2">
        <f t="shared" si="22"/>
        <v>690380.17728000006</v>
      </c>
      <c r="H1241" s="2">
        <f t="shared" si="23"/>
        <v>7.9999999958090484E-2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752.44</v>
      </c>
      <c r="E1244" s="1">
        <v>0</v>
      </c>
      <c r="F1244" s="1">
        <v>0</v>
      </c>
      <c r="G1244" s="2">
        <f t="shared" si="24"/>
        <v>392.77368000000007</v>
      </c>
      <c r="H1244" s="2">
        <f t="shared" si="23"/>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1152.9000000000001</v>
      </c>
      <c r="E1247" s="1">
        <v>0</v>
      </c>
      <c r="F1247" s="1">
        <v>0</v>
      </c>
      <c r="G1247" s="2">
        <f t="shared" si="24"/>
        <v>608.73120000000006</v>
      </c>
      <c r="H1247" s="2">
        <f t="shared" si="23"/>
        <v>9.9999999999909051E-2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843742</v>
      </c>
      <c r="D1262" s="1">
        <f>BILANCA!E286</f>
        <v>916075.08</v>
      </c>
      <c r="E1262" s="1">
        <v>0</v>
      </c>
      <c r="F1262" s="1">
        <v>0</v>
      </c>
      <c r="G1262" s="2">
        <f t="shared" si="24"/>
        <v>746573.91264</v>
      </c>
      <c r="H1262" s="2">
        <f t="shared" si="23"/>
        <v>7.9999999958090484E-2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27216</v>
      </c>
      <c r="D1263" s="1">
        <f>BILANCA!E287</f>
        <v>3801.7</v>
      </c>
      <c r="E1263" s="1">
        <v>0</v>
      </c>
      <c r="F1263" s="1">
        <v>0</v>
      </c>
      <c r="G1263" s="2">
        <f t="shared" si="24"/>
        <v>9749.4320000000007</v>
      </c>
      <c r="H1263" s="2">
        <f t="shared" si="23"/>
        <v>0.3000000000001819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297326</v>
      </c>
      <c r="D1264" s="1">
        <f>BILANCA!E288</f>
        <v>323509.5</v>
      </c>
      <c r="E1264" s="1">
        <v>0</v>
      </c>
      <c r="F1264" s="1">
        <v>0</v>
      </c>
      <c r="G1264" s="2">
        <f t="shared" si="24"/>
        <v>265360.94500000001</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15392</v>
      </c>
      <c r="D1265" s="1">
        <f>BILANCA!E289</f>
        <v>0</v>
      </c>
      <c r="E1265" s="1">
        <v>0</v>
      </c>
      <c r="F1265" s="1">
        <v>0</v>
      </c>
      <c r="G1265" s="2">
        <f t="shared" si="24"/>
        <v>4340.5439999999999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11244</v>
      </c>
      <c r="D1266" s="1">
        <f>BILANCA!E290</f>
        <v>0</v>
      </c>
      <c r="E1266" s="1">
        <v>0</v>
      </c>
      <c r="F1266" s="1">
        <v>0</v>
      </c>
      <c r="G1266" s="2">
        <f t="shared" si="24"/>
        <v>3182.0519999999997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2215</v>
      </c>
      <c r="D1271" s="1">
        <f>BILANCA!E295</f>
        <v>3107.2</v>
      </c>
      <c r="E1271" s="1">
        <v>0</v>
      </c>
      <c r="F1271" s="1">
        <v>0</v>
      </c>
      <c r="G1271" s="2">
        <f t="shared" si="24"/>
        <v>2427.6671999999999</v>
      </c>
      <c r="H1271" s="2">
        <f t="shared" si="23"/>
        <v>0.1999999999998181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639.57000000000005</v>
      </c>
      <c r="E1278" s="1">
        <v>0</v>
      </c>
      <c r="F1278" s="1">
        <v>0</v>
      </c>
      <c r="G1278" s="2">
        <f t="shared" si="24"/>
        <v>377.34629999999999</v>
      </c>
      <c r="H1278" s="2">
        <f t="shared" si="23"/>
        <v>0.42999999999994998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3780135</v>
      </c>
      <c r="D1401" s="1">
        <f>'RAS-funkcijski'!E107</f>
        <v>4294266.78</v>
      </c>
      <c r="E1401" s="1">
        <v>0</v>
      </c>
      <c r="F1401" s="1">
        <v>0</v>
      </c>
      <c r="G1401" s="2">
        <f t="shared" si="24"/>
        <v>1273972.8616800001</v>
      </c>
      <c r="H1401" s="2">
        <f t="shared" si="27"/>
        <v>0.21999999973922968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3780135</v>
      </c>
      <c r="D1403" s="1">
        <f>'RAS-funkcijski'!E109</f>
        <v>4294266.78</v>
      </c>
      <c r="E1403" s="1">
        <v>0</v>
      </c>
      <c r="F1403" s="1">
        <v>0</v>
      </c>
      <c r="G1403" s="2">
        <f t="shared" si="24"/>
        <v>1298710.1987999999</v>
      </c>
      <c r="H1403" s="2">
        <f t="shared" si="27"/>
        <v>0.21999999973922968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3780135</v>
      </c>
      <c r="D1435" s="13">
        <f>'RAS-funkcijski'!E141</f>
        <v>4294266.78</v>
      </c>
      <c r="E1435" s="13">
        <v>0</v>
      </c>
      <c r="F1435" s="13">
        <v>0</v>
      </c>
      <c r="G1435" s="14">
        <f t="shared" si="24"/>
        <v>1694507.5927200003</v>
      </c>
      <c r="H1435" s="14">
        <f t="shared" si="27"/>
        <v>0.21999999973922968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351178.23999999999</v>
      </c>
      <c r="D1480" s="6"/>
      <c r="E1480" s="6">
        <v>0</v>
      </c>
      <c r="F1480" s="6">
        <v>0</v>
      </c>
      <c r="G1480" s="7">
        <f t="shared" ref="G1480:G1580" si="34">B1480/1000*C1480</f>
        <v>351.17824000000002</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4358997.3099999996</v>
      </c>
      <c r="D1481" s="1">
        <v>0</v>
      </c>
      <c r="E1481" s="1">
        <v>0</v>
      </c>
      <c r="F1481" s="1">
        <v>0</v>
      </c>
      <c r="G1481" s="2">
        <f t="shared" si="34"/>
        <v>8717.9946199999995</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78864.09</v>
      </c>
      <c r="D1482" s="1">
        <v>0</v>
      </c>
      <c r="E1482" s="1">
        <v>0</v>
      </c>
      <c r="F1482" s="1">
        <v>0</v>
      </c>
      <c r="G1482" s="2">
        <f t="shared" si="34"/>
        <v>236.59226999999998</v>
      </c>
      <c r="H1482" s="2">
        <f t="shared" si="35"/>
        <v>8.999999999650754E-2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4237526.8499999996</v>
      </c>
      <c r="D1483" s="1">
        <v>0</v>
      </c>
      <c r="E1483" s="1">
        <v>0</v>
      </c>
      <c r="F1483" s="1">
        <v>0</v>
      </c>
      <c r="G1483" s="2">
        <f t="shared" si="34"/>
        <v>16950.107399999997</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2325879.08</v>
      </c>
      <c r="D1484" s="1">
        <v>0</v>
      </c>
      <c r="E1484" s="1">
        <v>0</v>
      </c>
      <c r="F1484" s="1">
        <v>0</v>
      </c>
      <c r="G1484" s="2">
        <f t="shared" si="34"/>
        <v>11629.395400000001</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1832687.81</v>
      </c>
      <c r="D1485" s="1">
        <v>0</v>
      </c>
      <c r="E1485" s="1">
        <v>0</v>
      </c>
      <c r="F1485" s="1">
        <v>0</v>
      </c>
      <c r="G1485" s="2">
        <f t="shared" si="34"/>
        <v>10996.12686</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2513.42</v>
      </c>
      <c r="D1486" s="1">
        <v>0</v>
      </c>
      <c r="E1486" s="1">
        <v>0</v>
      </c>
      <c r="F1486" s="1">
        <v>0</v>
      </c>
      <c r="G1486" s="2">
        <f t="shared" si="34"/>
        <v>17.59394</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76446.539999999994</v>
      </c>
      <c r="D1491" s="1">
        <v>0</v>
      </c>
      <c r="E1491" s="1">
        <v>0</v>
      </c>
      <c r="F1491" s="1">
        <v>0</v>
      </c>
      <c r="G1491" s="2">
        <f t="shared" si="34"/>
        <v>917.35847999999999</v>
      </c>
      <c r="H1491" s="2">
        <f t="shared" si="35"/>
        <v>0.46000000000640284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42606.37</v>
      </c>
      <c r="D1492" s="1">
        <v>0</v>
      </c>
      <c r="E1492" s="1">
        <v>0</v>
      </c>
      <c r="F1492" s="1">
        <v>0</v>
      </c>
      <c r="G1492" s="2">
        <f t="shared" si="34"/>
        <v>553.88281000000006</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4382864.3499999996</v>
      </c>
      <c r="D1499" s="1">
        <v>0</v>
      </c>
      <c r="E1499" s="1">
        <v>0</v>
      </c>
      <c r="F1499" s="1">
        <v>0</v>
      </c>
      <c r="G1499" s="2">
        <f t="shared" si="34"/>
        <v>87657.286999999997</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81158.81</v>
      </c>
      <c r="D1500" s="1">
        <v>0</v>
      </c>
      <c r="E1500" s="1">
        <v>0</v>
      </c>
      <c r="F1500" s="1">
        <v>0</v>
      </c>
      <c r="G1500" s="2">
        <f t="shared" si="34"/>
        <v>1704.33501</v>
      </c>
      <c r="H1500" s="2">
        <f t="shared" si="35"/>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4232463.17</v>
      </c>
      <c r="D1501" s="1">
        <v>0</v>
      </c>
      <c r="E1501" s="1">
        <v>0</v>
      </c>
      <c r="F1501" s="1">
        <v>0</v>
      </c>
      <c r="G1501" s="2">
        <f t="shared" si="34"/>
        <v>93114.189739999987</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2311703.86</v>
      </c>
      <c r="D1502" s="1">
        <v>0</v>
      </c>
      <c r="E1502" s="1">
        <v>0</v>
      </c>
      <c r="F1502" s="1">
        <v>0</v>
      </c>
      <c r="G1502" s="2">
        <f t="shared" si="34"/>
        <v>53169.188779999997</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1842772.08</v>
      </c>
      <c r="D1503" s="1">
        <v>0</v>
      </c>
      <c r="E1503" s="1">
        <v>0</v>
      </c>
      <c r="F1503" s="1">
        <v>0</v>
      </c>
      <c r="G1503" s="2">
        <f t="shared" si="34"/>
        <v>44226.529920000001</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2490.4</v>
      </c>
      <c r="D1504" s="1">
        <v>0</v>
      </c>
      <c r="E1504" s="1">
        <v>0</v>
      </c>
      <c r="F1504" s="1">
        <v>0</v>
      </c>
      <c r="G1504" s="2">
        <f t="shared" si="34"/>
        <v>62.260000000000005</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75496.83</v>
      </c>
      <c r="D1509" s="1">
        <v>0</v>
      </c>
      <c r="E1509" s="1">
        <v>0</v>
      </c>
      <c r="F1509" s="1">
        <v>0</v>
      </c>
      <c r="G1509" s="2">
        <f t="shared" si="34"/>
        <v>2264.9049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69242.37</v>
      </c>
      <c r="D1510" s="1">
        <v>0</v>
      </c>
      <c r="E1510" s="1">
        <v>0</v>
      </c>
      <c r="F1510" s="1">
        <v>0</v>
      </c>
      <c r="G1510" s="2">
        <f t="shared" si="34"/>
        <v>2146.5134699999999</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327311.20000000019</v>
      </c>
      <c r="D1517" s="1">
        <v>0</v>
      </c>
      <c r="E1517" s="1">
        <v>0</v>
      </c>
      <c r="F1517" s="1">
        <v>0</v>
      </c>
      <c r="G1517" s="2">
        <f t="shared" si="34"/>
        <v>12437.825600000007</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3801.7</v>
      </c>
      <c r="D1518" s="1">
        <v>0</v>
      </c>
      <c r="E1518" s="1">
        <v>0</v>
      </c>
      <c r="F1518" s="1">
        <v>0</v>
      </c>
      <c r="G1518" s="2">
        <f t="shared" si="34"/>
        <v>148.2663</v>
      </c>
      <c r="H1518" s="2">
        <f t="shared" si="35"/>
        <v>0.3000000000001819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3801.7</v>
      </c>
      <c r="D1524" s="1">
        <v>0</v>
      </c>
      <c r="E1524" s="1">
        <v>0</v>
      </c>
      <c r="F1524" s="1">
        <v>0</v>
      </c>
      <c r="G1524" s="2">
        <f t="shared" si="34"/>
        <v>171.07649999999998</v>
      </c>
      <c r="H1524" s="2">
        <f t="shared" si="35"/>
        <v>0.3000000000001819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3801.7</v>
      </c>
      <c r="D1530" s="1">
        <v>0</v>
      </c>
      <c r="E1530" s="1">
        <v>0</v>
      </c>
      <c r="F1530" s="1">
        <v>0</v>
      </c>
      <c r="G1530" s="2">
        <f t="shared" si="34"/>
        <v>193.88669999999999</v>
      </c>
      <c r="H1530" s="2">
        <f t="shared" si="35"/>
        <v>0.3000000000001819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3801.7</v>
      </c>
      <c r="D1531" s="1">
        <v>0</v>
      </c>
      <c r="E1531" s="1">
        <v>0</v>
      </c>
      <c r="F1531" s="1">
        <v>0</v>
      </c>
      <c r="G1531" s="2">
        <f t="shared" si="34"/>
        <v>197.68839999999997</v>
      </c>
      <c r="H1531" s="2">
        <f t="shared" si="35"/>
        <v>0.3000000000001819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323509.5</v>
      </c>
      <c r="D1576" s="1">
        <v>0</v>
      </c>
      <c r="E1576" s="1">
        <v>0</v>
      </c>
      <c r="F1576" s="1">
        <v>0</v>
      </c>
      <c r="G1576" s="2">
        <f t="shared" si="34"/>
        <v>31380.4215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323509.5</v>
      </c>
      <c r="D1578" s="1">
        <v>0</v>
      </c>
      <c r="E1578" s="1">
        <v>0</v>
      </c>
      <c r="F1578" s="1">
        <v>0</v>
      </c>
      <c r="G1578" s="2">
        <f t="shared" si="34"/>
        <v>32027.440500000001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47949</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3665112</v>
      </c>
      <c r="I16" s="172">
        <f>'PR-RAS'!E6</f>
        <v>4417275.88</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3655538</v>
      </c>
      <c r="I17" s="172">
        <f>'PR-RAS'!E151</f>
        <v>4250606.09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680050</v>
      </c>
      <c r="I18" s="172">
        <f>'PR-RAS'!E645</f>
        <v>803059.96999999962</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634248</v>
      </c>
      <c r="I20" s="175">
        <f>BILANCA!E7</f>
        <v>451328.66000000009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1031229</v>
      </c>
      <c r="I21" s="177">
        <f>BILANCA!E68</f>
        <v>1132619.05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351178</v>
      </c>
      <c r="I22" s="177">
        <f>BILANCA!E176</f>
        <v>327311.2</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1314299</v>
      </c>
      <c r="I23" s="179">
        <f>BILANCA!E237</f>
        <v>1256636.5099999998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3780135</v>
      </c>
      <c r="I28" s="181">
        <f>'RAS-funkcijski'!E141</f>
        <v>4294266.78</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351178.23999999999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327311.20000000019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3801.7</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323509.5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3665112</v>
      </c>
      <c r="E6" s="53">
        <f>E7+E44+E50+E82+E106+E124+E133+E139</f>
        <v>4417275.88</v>
      </c>
      <c r="F6" s="54">
        <f t="shared" ref="F6:F131" si="0">IF(D6&lt;&gt;0,IF(E6/D6&gt;=100,"&gt;&gt;100",E6/D6*100),"-")</f>
        <v>120.52226180264067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476000</v>
      </c>
      <c r="E50" s="53">
        <f>E51+E54+E59+E62+E65+E68+E71+E74+E77</f>
        <v>490600</v>
      </c>
      <c r="F50" s="54">
        <f t="shared" si="0"/>
        <v>103.06722689075629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476000</v>
      </c>
      <c r="E68" s="53">
        <f t="shared" si="15"/>
        <v>490600</v>
      </c>
      <c r="F68" s="54">
        <f t="shared" si="0"/>
        <v>103.06722689075629</v>
      </c>
    </row>
    <row r="69" spans="1:6" ht="12.75" customHeight="1" x14ac:dyDescent="0.2">
      <c r="A69" s="55" t="s">
        <v>181</v>
      </c>
      <c r="B69" s="87" t="s">
        <v>182</v>
      </c>
      <c r="C69" s="52" t="s">
        <v>181</v>
      </c>
      <c r="D69" s="244">
        <v>476000</v>
      </c>
      <c r="E69" s="244">
        <v>490276</v>
      </c>
      <c r="F69" s="54">
        <f t="shared" si="0"/>
        <v>102.99915966386554</v>
      </c>
    </row>
    <row r="70" spans="1:6" ht="24" x14ac:dyDescent="0.2">
      <c r="A70" s="55" t="s">
        <v>183</v>
      </c>
      <c r="B70" s="87" t="s">
        <v>184</v>
      </c>
      <c r="C70" s="52" t="s">
        <v>183</v>
      </c>
      <c r="D70" s="244"/>
      <c r="E70" s="244">
        <v>324</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v>
      </c>
      <c r="E82" s="53">
        <f t="shared" si="19"/>
        <v>0.25</v>
      </c>
      <c r="F82" s="54">
        <f t="shared" si="0"/>
        <v>3.125</v>
      </c>
    </row>
    <row r="83" spans="1:6" ht="12.75" customHeight="1" x14ac:dyDescent="0.2">
      <c r="A83" s="55">
        <v>641</v>
      </c>
      <c r="B83" s="87" t="s">
        <v>209</v>
      </c>
      <c r="C83" s="52" t="s">
        <v>210</v>
      </c>
      <c r="D83" s="53">
        <f t="shared" ref="D83:E83" si="20">SUM(D84:D90)</f>
        <v>8</v>
      </c>
      <c r="E83" s="53">
        <f t="shared" si="20"/>
        <v>0.25</v>
      </c>
      <c r="F83" s="54">
        <f t="shared" si="0"/>
        <v>3.125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v>
      </c>
      <c r="E85" s="244">
        <v>0.25</v>
      </c>
      <c r="F85" s="54">
        <f t="shared" si="0"/>
        <v>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3</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287390</v>
      </c>
      <c r="E106" s="53">
        <f t="shared" si="23"/>
        <v>454954.88</v>
      </c>
      <c r="F106" s="54">
        <f t="shared" si="0"/>
        <v>158.30574480670865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287390</v>
      </c>
      <c r="E112" s="53">
        <f t="shared" si="25"/>
        <v>454954.88</v>
      </c>
      <c r="F112" s="54">
        <f t="shared" si="0"/>
        <v>158.30574480670865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287390</v>
      </c>
      <c r="E117" s="244">
        <v>454954.88</v>
      </c>
      <c r="F117" s="54">
        <f t="shared" si="0"/>
        <v>158.30574480670865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109497</v>
      </c>
      <c r="E124" s="53">
        <f t="shared" si="27"/>
        <v>312380.69</v>
      </c>
      <c r="F124" s="54">
        <f t="shared" si="0"/>
        <v>285.28698503155334</v>
      </c>
    </row>
    <row r="125" spans="1:6" ht="12.75" customHeight="1" x14ac:dyDescent="0.2">
      <c r="A125" s="55">
        <v>661</v>
      </c>
      <c r="B125" s="88" t="s">
        <v>293</v>
      </c>
      <c r="C125" s="52" t="s">
        <v>294</v>
      </c>
      <c r="D125" s="53">
        <f t="shared" ref="D125:E125" si="28">SUM(D126:D127)</f>
        <v>30468</v>
      </c>
      <c r="E125" s="53">
        <f t="shared" si="28"/>
        <v>60748.29</v>
      </c>
      <c r="F125" s="54">
        <f t="shared" si="0"/>
        <v>199.38391098857818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30468</v>
      </c>
      <c r="E127" s="244">
        <v>60748.29</v>
      </c>
      <c r="F127" s="54">
        <f t="shared" si="0"/>
        <v>199.38391098857818</v>
      </c>
    </row>
    <row r="128" spans="1:6" ht="24" x14ac:dyDescent="0.2">
      <c r="A128" s="55">
        <v>663</v>
      </c>
      <c r="B128" s="233" t="s">
        <v>299</v>
      </c>
      <c r="C128" s="52" t="s">
        <v>300</v>
      </c>
      <c r="D128" s="53">
        <f t="shared" ref="D128:E128" si="29">SUM(D129:D132)</f>
        <v>79029</v>
      </c>
      <c r="E128" s="53">
        <f t="shared" si="29"/>
        <v>251632.4</v>
      </c>
      <c r="F128" s="54">
        <f t="shared" si="0"/>
        <v>318.40514241607514</v>
      </c>
    </row>
    <row r="129" spans="1:6" ht="12.75" customHeight="1" x14ac:dyDescent="0.2">
      <c r="A129" s="55">
        <v>6631</v>
      </c>
      <c r="B129" s="88" t="s">
        <v>301</v>
      </c>
      <c r="C129" s="52" t="s">
        <v>302</v>
      </c>
      <c r="D129" s="244">
        <v>79029</v>
      </c>
      <c r="E129" s="244">
        <v>246360.81</v>
      </c>
      <c r="F129" s="54">
        <f t="shared" si="0"/>
        <v>311.73469232813267</v>
      </c>
    </row>
    <row r="130" spans="1:6" ht="12.75" customHeight="1" x14ac:dyDescent="0.2">
      <c r="A130" s="55">
        <v>6632</v>
      </c>
      <c r="B130" s="234" t="s">
        <v>303</v>
      </c>
      <c r="C130" s="52" t="s">
        <v>304</v>
      </c>
      <c r="D130" s="244"/>
      <c r="E130" s="244">
        <v>5271.59</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2792217</v>
      </c>
      <c r="E133" s="53">
        <f t="shared" si="30"/>
        <v>3159340.06</v>
      </c>
      <c r="F133" s="54">
        <f t="shared" ref="F133:F223" si="31">IF(D133&lt;&gt;0,IF(E133/D133&gt;=100,"&gt;&gt;100",E133/D133*100),"-")</f>
        <v>113.1480848372458</v>
      </c>
    </row>
    <row r="134" spans="1:6" ht="24" x14ac:dyDescent="0.2">
      <c r="A134" s="55">
        <v>671</v>
      </c>
      <c r="B134" s="234" t="s">
        <v>311</v>
      </c>
      <c r="C134" s="52" t="s">
        <v>312</v>
      </c>
      <c r="D134" s="53">
        <f t="shared" ref="D134:E134" si="32">SUM(D135:D137)</f>
        <v>2792217</v>
      </c>
      <c r="E134" s="53">
        <f t="shared" si="32"/>
        <v>3159340.06</v>
      </c>
      <c r="F134" s="54">
        <f t="shared" si="31"/>
        <v>113.1480848372458</v>
      </c>
    </row>
    <row r="135" spans="1:6" ht="12.75" customHeight="1" x14ac:dyDescent="0.2">
      <c r="A135" s="55">
        <v>6711</v>
      </c>
      <c r="B135" s="87" t="s">
        <v>313</v>
      </c>
      <c r="C135" s="52" t="s">
        <v>314</v>
      </c>
      <c r="D135" s="244">
        <v>2791959</v>
      </c>
      <c r="E135" s="244">
        <v>3158590.06</v>
      </c>
      <c r="F135" s="54">
        <f t="shared" si="31"/>
        <v>113.13167779326272</v>
      </c>
    </row>
    <row r="136" spans="1:6" ht="24" x14ac:dyDescent="0.2">
      <c r="A136" s="55">
        <v>6712</v>
      </c>
      <c r="B136" s="234" t="s">
        <v>315</v>
      </c>
      <c r="C136" s="52" t="s">
        <v>316</v>
      </c>
      <c r="D136" s="244">
        <v>258</v>
      </c>
      <c r="E136" s="244">
        <v>750</v>
      </c>
      <c r="F136" s="54">
        <f t="shared" si="31"/>
        <v>290.69767441860461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3655538</v>
      </c>
      <c r="E151" s="53">
        <f t="shared" si="35"/>
        <v>4250606.09</v>
      </c>
      <c r="F151" s="54">
        <f t="shared" si="31"/>
        <v>116.27853656561633</v>
      </c>
    </row>
    <row r="152" spans="1:6" ht="12.75" customHeight="1" x14ac:dyDescent="0.2">
      <c r="A152" s="55">
        <v>31</v>
      </c>
      <c r="B152" s="87" t="s">
        <v>346</v>
      </c>
      <c r="C152" s="52" t="s">
        <v>347</v>
      </c>
      <c r="D152" s="53">
        <f t="shared" ref="D152:E152" si="36">D153+D158+D159</f>
        <v>2163865</v>
      </c>
      <c r="E152" s="53">
        <f t="shared" si="36"/>
        <v>2301000.3200000003</v>
      </c>
      <c r="F152" s="54">
        <f t="shared" si="31"/>
        <v>106.33751735898498</v>
      </c>
    </row>
    <row r="153" spans="1:6" ht="12.75" customHeight="1" x14ac:dyDescent="0.2">
      <c r="A153" s="55">
        <v>311</v>
      </c>
      <c r="B153" s="87" t="s">
        <v>348</v>
      </c>
      <c r="C153" s="52" t="s">
        <v>349</v>
      </c>
      <c r="D153" s="53">
        <f t="shared" ref="D153:E153" si="37">SUM(D154:D157)</f>
        <v>1856871</v>
      </c>
      <c r="E153" s="53">
        <f t="shared" si="37"/>
        <v>1946438.82</v>
      </c>
      <c r="F153" s="54">
        <f t="shared" si="31"/>
        <v>104.82358871456337</v>
      </c>
    </row>
    <row r="154" spans="1:6" ht="12.75" customHeight="1" x14ac:dyDescent="0.2">
      <c r="A154" s="55">
        <v>3111</v>
      </c>
      <c r="B154" s="87" t="s">
        <v>350</v>
      </c>
      <c r="C154" s="52" t="s">
        <v>351</v>
      </c>
      <c r="D154" s="244">
        <v>1846760</v>
      </c>
      <c r="E154" s="244">
        <v>1941345.98</v>
      </c>
      <c r="F154" s="54">
        <f t="shared" si="31"/>
        <v>105.12172561675584</v>
      </c>
    </row>
    <row r="155" spans="1:6" ht="12.75" customHeight="1" x14ac:dyDescent="0.2">
      <c r="A155" s="55">
        <v>3112</v>
      </c>
      <c r="B155" s="87" t="s">
        <v>352</v>
      </c>
      <c r="C155" s="52" t="s">
        <v>353</v>
      </c>
      <c r="D155" s="244">
        <v>9216</v>
      </c>
      <c r="E155" s="244"/>
      <c r="F155" s="54">
        <f t="shared" si="31"/>
        <v>0</v>
      </c>
    </row>
    <row r="156" spans="1:6" ht="12.75" customHeight="1" x14ac:dyDescent="0.2">
      <c r="A156" s="55">
        <v>3113</v>
      </c>
      <c r="B156" s="87" t="s">
        <v>354</v>
      </c>
      <c r="C156" s="52" t="s">
        <v>355</v>
      </c>
      <c r="D156" s="244">
        <v>895</v>
      </c>
      <c r="E156" s="244">
        <v>5092.84</v>
      </c>
      <c r="F156" s="54">
        <f t="shared" si="31"/>
        <v>569.03240223463683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38500</v>
      </c>
      <c r="E158" s="244">
        <v>54843.76</v>
      </c>
      <c r="F158" s="54">
        <f t="shared" si="31"/>
        <v>142.45132467532468</v>
      </c>
    </row>
    <row r="159" spans="1:6" ht="12.75" customHeight="1" x14ac:dyDescent="0.2">
      <c r="A159" s="55">
        <v>313</v>
      </c>
      <c r="B159" s="87" t="s">
        <v>360</v>
      </c>
      <c r="C159" s="52" t="s">
        <v>361</v>
      </c>
      <c r="D159" s="53">
        <f t="shared" ref="D159:E159" si="38">SUM(D160:D162)</f>
        <v>268494</v>
      </c>
      <c r="E159" s="53">
        <f t="shared" si="38"/>
        <v>299717.74</v>
      </c>
      <c r="F159" s="54">
        <f t="shared" si="31"/>
        <v>111.62921331575379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268494</v>
      </c>
      <c r="E161" s="244">
        <v>299717.74</v>
      </c>
      <c r="F161" s="54">
        <f t="shared" si="31"/>
        <v>111.62921331575379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1487679</v>
      </c>
      <c r="E163" s="53">
        <f t="shared" si="39"/>
        <v>1944101.13</v>
      </c>
      <c r="F163" s="54">
        <f t="shared" si="31"/>
        <v>130.68014874176487</v>
      </c>
    </row>
    <row r="164" spans="1:6" ht="12.75" customHeight="1" x14ac:dyDescent="0.2">
      <c r="A164" s="55">
        <v>321</v>
      </c>
      <c r="B164" s="87" t="s">
        <v>369</v>
      </c>
      <c r="C164" s="52" t="s">
        <v>370</v>
      </c>
      <c r="D164" s="53">
        <f t="shared" ref="D164:E164" si="40">SUM(D165:D168)</f>
        <v>102712</v>
      </c>
      <c r="E164" s="53">
        <f t="shared" si="40"/>
        <v>127415.69</v>
      </c>
      <c r="F164" s="54">
        <f t="shared" si="31"/>
        <v>124.05141560869227</v>
      </c>
    </row>
    <row r="165" spans="1:6" ht="12.75" customHeight="1" x14ac:dyDescent="0.2">
      <c r="A165" s="55">
        <v>3211</v>
      </c>
      <c r="B165" s="87" t="s">
        <v>371</v>
      </c>
      <c r="C165" s="52" t="s">
        <v>372</v>
      </c>
      <c r="D165" s="244">
        <v>22910</v>
      </c>
      <c r="E165" s="244">
        <v>31260.69</v>
      </c>
      <c r="F165" s="54">
        <f t="shared" si="31"/>
        <v>136.44997817546923</v>
      </c>
    </row>
    <row r="166" spans="1:6" ht="12.75" customHeight="1" x14ac:dyDescent="0.2">
      <c r="A166" s="55">
        <v>3212</v>
      </c>
      <c r="B166" s="87" t="s">
        <v>373</v>
      </c>
      <c r="C166" s="52" t="s">
        <v>374</v>
      </c>
      <c r="D166" s="244">
        <v>72060</v>
      </c>
      <c r="E166" s="244">
        <v>86611</v>
      </c>
      <c r="F166" s="54">
        <f t="shared" si="31"/>
        <v>120.19289480988064</v>
      </c>
    </row>
    <row r="167" spans="1:6" ht="12.75" customHeight="1" x14ac:dyDescent="0.2">
      <c r="A167" s="55">
        <v>3213</v>
      </c>
      <c r="B167" s="87" t="s">
        <v>375</v>
      </c>
      <c r="C167" s="52" t="s">
        <v>376</v>
      </c>
      <c r="D167" s="244">
        <v>6498</v>
      </c>
      <c r="E167" s="244">
        <v>4025</v>
      </c>
      <c r="F167" s="54">
        <f t="shared" si="31"/>
        <v>61.94213604185903</v>
      </c>
    </row>
    <row r="168" spans="1:6" ht="12.75" customHeight="1" x14ac:dyDescent="0.2">
      <c r="A168" s="55">
        <v>3214</v>
      </c>
      <c r="B168" s="87" t="s">
        <v>377</v>
      </c>
      <c r="C168" s="52" t="s">
        <v>378</v>
      </c>
      <c r="D168" s="244">
        <v>1244</v>
      </c>
      <c r="E168" s="244">
        <v>5519</v>
      </c>
      <c r="F168" s="54">
        <f t="shared" si="31"/>
        <v>443.64951768488748</v>
      </c>
    </row>
    <row r="169" spans="1:6" ht="12.75" customHeight="1" x14ac:dyDescent="0.2">
      <c r="A169" s="55">
        <v>322</v>
      </c>
      <c r="B169" s="87" t="s">
        <v>379</v>
      </c>
      <c r="C169" s="52" t="s">
        <v>380</v>
      </c>
      <c r="D169" s="53">
        <f t="shared" ref="D169:E169" si="41">SUM(D170:D176)</f>
        <v>179509</v>
      </c>
      <c r="E169" s="53">
        <f t="shared" si="41"/>
        <v>285762.09000000003</v>
      </c>
      <c r="F169" s="54">
        <f t="shared" si="31"/>
        <v>159.19095421399484</v>
      </c>
    </row>
    <row r="170" spans="1:6" ht="12.75" customHeight="1" x14ac:dyDescent="0.2">
      <c r="A170" s="55">
        <v>3221</v>
      </c>
      <c r="B170" s="87" t="s">
        <v>381</v>
      </c>
      <c r="C170" s="52" t="s">
        <v>382</v>
      </c>
      <c r="D170" s="244">
        <v>68813</v>
      </c>
      <c r="E170" s="244">
        <v>101209.55</v>
      </c>
      <c r="F170" s="54">
        <f t="shared" si="31"/>
        <v>147.07911295830729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93578</v>
      </c>
      <c r="E172" s="244">
        <v>144619.20000000001</v>
      </c>
      <c r="F172" s="54">
        <f t="shared" si="31"/>
        <v>154.54401675607517</v>
      </c>
    </row>
    <row r="173" spans="1:6" ht="12.75" customHeight="1" x14ac:dyDescent="0.2">
      <c r="A173" s="55">
        <v>3224</v>
      </c>
      <c r="B173" s="87" t="s">
        <v>387</v>
      </c>
      <c r="C173" s="52" t="s">
        <v>388</v>
      </c>
      <c r="D173" s="244">
        <v>9337</v>
      </c>
      <c r="E173" s="244">
        <v>30252.13</v>
      </c>
      <c r="F173" s="54">
        <f t="shared" si="31"/>
        <v>324.0026775195459</v>
      </c>
    </row>
    <row r="174" spans="1:6" ht="12.75" customHeight="1" x14ac:dyDescent="0.2">
      <c r="A174" s="55">
        <v>3225</v>
      </c>
      <c r="B174" s="87" t="s">
        <v>389</v>
      </c>
      <c r="C174" s="52" t="s">
        <v>390</v>
      </c>
      <c r="D174" s="244">
        <v>7781</v>
      </c>
      <c r="E174" s="244">
        <v>9681.2099999999991</v>
      </c>
      <c r="F174" s="54">
        <f t="shared" si="31"/>
        <v>124.42115409330418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1136757</v>
      </c>
      <c r="E177" s="53">
        <f t="shared" si="42"/>
        <v>1400361.9</v>
      </c>
      <c r="F177" s="54">
        <f t="shared" si="31"/>
        <v>123.18920402513464</v>
      </c>
    </row>
    <row r="178" spans="1:6" ht="12.75" customHeight="1" x14ac:dyDescent="0.2">
      <c r="A178" s="55">
        <v>3231</v>
      </c>
      <c r="B178" s="87" t="s">
        <v>397</v>
      </c>
      <c r="C178" s="52" t="s">
        <v>398</v>
      </c>
      <c r="D178" s="244">
        <v>47744</v>
      </c>
      <c r="E178" s="244">
        <v>44400.22</v>
      </c>
      <c r="F178" s="54">
        <f t="shared" si="31"/>
        <v>92.996439343163544</v>
      </c>
    </row>
    <row r="179" spans="1:6" ht="12.75" customHeight="1" x14ac:dyDescent="0.2">
      <c r="A179" s="55">
        <v>3232</v>
      </c>
      <c r="B179" s="87" t="s">
        <v>399</v>
      </c>
      <c r="C179" s="52" t="s">
        <v>400</v>
      </c>
      <c r="D179" s="244">
        <v>78073</v>
      </c>
      <c r="E179" s="244">
        <v>48212.23</v>
      </c>
      <c r="F179" s="54">
        <f t="shared" si="31"/>
        <v>61.752757035082553</v>
      </c>
    </row>
    <row r="180" spans="1:6" ht="12.75" customHeight="1" x14ac:dyDescent="0.2">
      <c r="A180" s="55">
        <v>3233</v>
      </c>
      <c r="B180" s="87" t="s">
        <v>401</v>
      </c>
      <c r="C180" s="52" t="s">
        <v>402</v>
      </c>
      <c r="D180" s="244">
        <v>52058</v>
      </c>
      <c r="E180" s="244">
        <v>103111.88</v>
      </c>
      <c r="F180" s="54">
        <f t="shared" si="31"/>
        <v>198.07115140804487</v>
      </c>
    </row>
    <row r="181" spans="1:6" ht="12.75" customHeight="1" x14ac:dyDescent="0.2">
      <c r="A181" s="55">
        <v>3234</v>
      </c>
      <c r="B181" s="87" t="s">
        <v>403</v>
      </c>
      <c r="C181" s="52" t="s">
        <v>404</v>
      </c>
      <c r="D181" s="244">
        <v>81219</v>
      </c>
      <c r="E181" s="244">
        <v>77702.91</v>
      </c>
      <c r="F181" s="54">
        <f t="shared" si="31"/>
        <v>95.670852879252394</v>
      </c>
    </row>
    <row r="182" spans="1:6" ht="12.75" customHeight="1" x14ac:dyDescent="0.2">
      <c r="A182" s="55">
        <v>3235</v>
      </c>
      <c r="B182" s="87" t="s">
        <v>405</v>
      </c>
      <c r="C182" s="52" t="s">
        <v>406</v>
      </c>
      <c r="D182" s="244">
        <v>71680</v>
      </c>
      <c r="E182" s="244">
        <v>66605.66</v>
      </c>
      <c r="F182" s="54">
        <f t="shared" si="31"/>
        <v>92.920842633928586</v>
      </c>
    </row>
    <row r="183" spans="1:6" ht="12.75" customHeight="1" x14ac:dyDescent="0.2">
      <c r="A183" s="55">
        <v>3236</v>
      </c>
      <c r="B183" s="87" t="s">
        <v>407</v>
      </c>
      <c r="C183" s="52" t="s">
        <v>408</v>
      </c>
      <c r="D183" s="244">
        <v>3345</v>
      </c>
      <c r="E183" s="244">
        <v>2746.1</v>
      </c>
      <c r="F183" s="54">
        <f t="shared" si="31"/>
        <v>82.095665171898361</v>
      </c>
    </row>
    <row r="184" spans="1:6" ht="12.75" customHeight="1" x14ac:dyDescent="0.2">
      <c r="A184" s="55">
        <v>3237</v>
      </c>
      <c r="B184" s="87" t="s">
        <v>409</v>
      </c>
      <c r="C184" s="52" t="s">
        <v>410</v>
      </c>
      <c r="D184" s="244">
        <v>553393</v>
      </c>
      <c r="E184" s="244">
        <v>764081.45</v>
      </c>
      <c r="F184" s="54">
        <f t="shared" si="31"/>
        <v>138.07212053639998</v>
      </c>
    </row>
    <row r="185" spans="1:6" ht="12.75" customHeight="1" x14ac:dyDescent="0.2">
      <c r="A185" s="55">
        <v>3238</v>
      </c>
      <c r="B185" s="87" t="s">
        <v>411</v>
      </c>
      <c r="C185" s="52" t="s">
        <v>412</v>
      </c>
      <c r="D185" s="244">
        <v>45291</v>
      </c>
      <c r="E185" s="244">
        <v>50243.58</v>
      </c>
      <c r="F185" s="54">
        <f t="shared" si="31"/>
        <v>110.93502020268929</v>
      </c>
    </row>
    <row r="186" spans="1:6" ht="12.75" customHeight="1" x14ac:dyDescent="0.2">
      <c r="A186" s="55">
        <v>3239</v>
      </c>
      <c r="B186" s="87" t="s">
        <v>413</v>
      </c>
      <c r="C186" s="52" t="s">
        <v>414</v>
      </c>
      <c r="D186" s="244">
        <v>203954</v>
      </c>
      <c r="E186" s="244">
        <v>243257.87</v>
      </c>
      <c r="F186" s="54">
        <f t="shared" si="31"/>
        <v>119.27094835109877</v>
      </c>
    </row>
    <row r="187" spans="1:6" ht="12.75" customHeight="1" x14ac:dyDescent="0.2">
      <c r="A187" s="55">
        <v>324</v>
      </c>
      <c r="B187" s="87" t="s">
        <v>415</v>
      </c>
      <c r="C187" s="52" t="s">
        <v>416</v>
      </c>
      <c r="D187" s="244">
        <v>18124</v>
      </c>
      <c r="E187" s="244">
        <v>50905.91</v>
      </c>
      <c r="F187" s="54">
        <f t="shared" si="31"/>
        <v>280.87568969322444</v>
      </c>
    </row>
    <row r="188" spans="1:6" ht="12.75" customHeight="1" x14ac:dyDescent="0.2">
      <c r="A188" s="55">
        <v>329</v>
      </c>
      <c r="B188" s="87" t="s">
        <v>417</v>
      </c>
      <c r="C188" s="52" t="s">
        <v>418</v>
      </c>
      <c r="D188" s="53">
        <f t="shared" ref="D188:E188" si="43">SUM(D189:D195)</f>
        <v>50577</v>
      </c>
      <c r="E188" s="53">
        <f t="shared" si="43"/>
        <v>79655.540000000008</v>
      </c>
      <c r="F188" s="54">
        <f t="shared" si="31"/>
        <v>157.49360381200944</v>
      </c>
    </row>
    <row r="189" spans="1:6" ht="12.75" customHeight="1" x14ac:dyDescent="0.2">
      <c r="A189" s="55">
        <v>3291</v>
      </c>
      <c r="B189" s="234" t="s">
        <v>419</v>
      </c>
      <c r="C189" s="52" t="s">
        <v>420</v>
      </c>
      <c r="D189" s="244">
        <v>10525</v>
      </c>
      <c r="E189" s="244">
        <v>10525</v>
      </c>
      <c r="F189" s="54">
        <f t="shared" si="31"/>
        <v>100</v>
      </c>
    </row>
    <row r="190" spans="1:6" ht="12.75" customHeight="1" x14ac:dyDescent="0.2">
      <c r="A190" s="55">
        <v>3292</v>
      </c>
      <c r="B190" s="87" t="s">
        <v>421</v>
      </c>
      <c r="C190" s="52" t="s">
        <v>422</v>
      </c>
      <c r="D190" s="244">
        <v>1344</v>
      </c>
      <c r="E190" s="244">
        <v>1536</v>
      </c>
      <c r="F190" s="54">
        <f t="shared" si="31"/>
        <v>114.28571428571428</v>
      </c>
    </row>
    <row r="191" spans="1:6" ht="12.75" customHeight="1" x14ac:dyDescent="0.2">
      <c r="A191" s="55">
        <v>3293</v>
      </c>
      <c r="B191" s="87" t="s">
        <v>423</v>
      </c>
      <c r="C191" s="52" t="s">
        <v>424</v>
      </c>
      <c r="D191" s="244">
        <v>30455</v>
      </c>
      <c r="E191" s="244">
        <v>56483.12</v>
      </c>
      <c r="F191" s="54">
        <f t="shared" si="31"/>
        <v>185.4641930717452</v>
      </c>
    </row>
    <row r="192" spans="1:6" ht="12.75" customHeight="1" x14ac:dyDescent="0.2">
      <c r="A192" s="55">
        <v>3294</v>
      </c>
      <c r="B192" s="87" t="s">
        <v>425</v>
      </c>
      <c r="C192" s="52" t="s">
        <v>426</v>
      </c>
      <c r="D192" s="244">
        <v>7208</v>
      </c>
      <c r="E192" s="244">
        <v>8592.85</v>
      </c>
      <c r="F192" s="54">
        <f t="shared" si="31"/>
        <v>119.21268035516093</v>
      </c>
    </row>
    <row r="193" spans="1:6" ht="12.75" customHeight="1" x14ac:dyDescent="0.2">
      <c r="A193" s="55">
        <v>3295</v>
      </c>
      <c r="B193" s="87" t="s">
        <v>427</v>
      </c>
      <c r="C193" s="52" t="s">
        <v>428</v>
      </c>
      <c r="D193" s="244">
        <v>70</v>
      </c>
      <c r="E193" s="244">
        <v>1056.07</v>
      </c>
      <c r="F193" s="54">
        <f t="shared" si="31"/>
        <v>1508.6714285714286</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975</v>
      </c>
      <c r="E195" s="244">
        <v>1462.5</v>
      </c>
      <c r="F195" s="54">
        <f t="shared" si="31"/>
        <v>150</v>
      </c>
    </row>
    <row r="196" spans="1:6" ht="12.75" customHeight="1" x14ac:dyDescent="0.2">
      <c r="A196" s="55">
        <v>34</v>
      </c>
      <c r="B196" s="234" t="s">
        <v>433</v>
      </c>
      <c r="C196" s="52" t="s">
        <v>434</v>
      </c>
      <c r="D196" s="53">
        <f t="shared" ref="D196:E196" si="44">D197+D202+D210</f>
        <v>3994</v>
      </c>
      <c r="E196" s="53">
        <f t="shared" si="44"/>
        <v>5504.6399999999994</v>
      </c>
      <c r="F196" s="54">
        <f t="shared" si="31"/>
        <v>137.82273410115172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3994</v>
      </c>
      <c r="E210" s="53">
        <f t="shared" si="47"/>
        <v>5504.6399999999994</v>
      </c>
      <c r="F210" s="54">
        <f t="shared" si="31"/>
        <v>137.82273410115172</v>
      </c>
    </row>
    <row r="211" spans="1:6" ht="12.75" customHeight="1" x14ac:dyDescent="0.2">
      <c r="A211" s="55">
        <v>3431</v>
      </c>
      <c r="B211" s="234" t="s">
        <v>463</v>
      </c>
      <c r="C211" s="52" t="s">
        <v>464</v>
      </c>
      <c r="D211" s="244">
        <v>2423</v>
      </c>
      <c r="E211" s="244">
        <v>3652.47</v>
      </c>
      <c r="F211" s="54">
        <f t="shared" si="31"/>
        <v>150.74164259182828</v>
      </c>
    </row>
    <row r="212" spans="1:6" ht="12.75" customHeight="1" x14ac:dyDescent="0.2">
      <c r="A212" s="55">
        <v>3432</v>
      </c>
      <c r="B212" s="87" t="s">
        <v>465</v>
      </c>
      <c r="C212" s="52" t="s">
        <v>466</v>
      </c>
      <c r="D212" s="244">
        <v>1497</v>
      </c>
      <c r="E212" s="244">
        <v>1836.97</v>
      </c>
      <c r="F212" s="54">
        <f t="shared" si="31"/>
        <v>122.71008684034737</v>
      </c>
    </row>
    <row r="213" spans="1:6" ht="12.75" customHeight="1" x14ac:dyDescent="0.2">
      <c r="A213" s="55">
        <v>3433</v>
      </c>
      <c r="B213" s="87" t="s">
        <v>467</v>
      </c>
      <c r="C213" s="52" t="s">
        <v>468</v>
      </c>
      <c r="D213" s="244">
        <v>74</v>
      </c>
      <c r="E213" s="244">
        <v>15.2</v>
      </c>
      <c r="F213" s="54">
        <f t="shared" si="31"/>
        <v>20.54054054054054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3655538</v>
      </c>
      <c r="E289" s="53">
        <f t="shared" si="79"/>
        <v>4250606.09</v>
      </c>
      <c r="F289" s="54">
        <f t="shared" si="76"/>
        <v>116.27853656561633</v>
      </c>
    </row>
    <row r="290" spans="1:6" ht="12.75" customHeight="1" x14ac:dyDescent="0.2">
      <c r="A290" s="55" t="s">
        <v>606</v>
      </c>
      <c r="B290" s="87" t="s">
        <v>617</v>
      </c>
      <c r="C290" s="52" t="s">
        <v>618</v>
      </c>
      <c r="D290" s="53">
        <f>IF(D6&gt;=D289,D6-D289,0)</f>
        <v>9574</v>
      </c>
      <c r="E290" s="53">
        <f>IF(E6&gt;=E289,E6-E289,0)</f>
        <v>166669.79000000004</v>
      </c>
      <c r="F290" s="54">
        <f t="shared" si="76"/>
        <v>1740.8584708585756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610073</v>
      </c>
      <c r="E292" s="244">
        <v>564050.87</v>
      </c>
      <c r="F292" s="54">
        <f t="shared" si="76"/>
        <v>92.456291296287503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2247.88</v>
      </c>
      <c r="F294" s="54" t="str">
        <f t="shared" si="76"/>
        <v>-</v>
      </c>
    </row>
    <row r="295" spans="1:6" ht="24" x14ac:dyDescent="0.2">
      <c r="A295" s="55">
        <v>9661</v>
      </c>
      <c r="B295" s="87" t="s">
        <v>627</v>
      </c>
      <c r="C295" s="52" t="s">
        <v>628</v>
      </c>
      <c r="D295" s="244"/>
      <c r="E295" s="244">
        <v>2247.88</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124597</v>
      </c>
      <c r="E350" s="53">
        <f t="shared" si="95"/>
        <v>43660.689999999995</v>
      </c>
      <c r="F350" s="54">
        <f t="shared" si="81"/>
        <v>35.041525879435298</v>
      </c>
    </row>
    <row r="351" spans="1:6" ht="12.75" customHeight="1" x14ac:dyDescent="0.2">
      <c r="A351" s="55">
        <v>41</v>
      </c>
      <c r="B351" s="87" t="s">
        <v>738</v>
      </c>
      <c r="C351" s="52" t="s">
        <v>739</v>
      </c>
      <c r="D351" s="53">
        <f t="shared" ref="D351:E351" si="96">D352+D356</f>
        <v>10000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10000</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10000</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114597</v>
      </c>
      <c r="E363" s="53">
        <f t="shared" si="99"/>
        <v>43660.689999999995</v>
      </c>
      <c r="F363" s="54">
        <f t="shared" si="81"/>
        <v>38.099330698011286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112927</v>
      </c>
      <c r="E369" s="53">
        <f t="shared" si="101"/>
        <v>42309.7</v>
      </c>
      <c r="F369" s="54">
        <f t="shared" si="81"/>
        <v>37.466416357469868</v>
      </c>
    </row>
    <row r="370" spans="1:6" ht="12.75" customHeight="1" x14ac:dyDescent="0.2">
      <c r="A370" s="55">
        <v>4221</v>
      </c>
      <c r="B370" s="87" t="s">
        <v>672</v>
      </c>
      <c r="C370" s="52" t="s">
        <v>764</v>
      </c>
      <c r="D370" s="244">
        <v>16188</v>
      </c>
      <c r="E370" s="244">
        <v>18336.41</v>
      </c>
      <c r="F370" s="54">
        <f t="shared" si="81"/>
        <v>113.27162095379293</v>
      </c>
    </row>
    <row r="371" spans="1:6" ht="12.75" customHeight="1" x14ac:dyDescent="0.2">
      <c r="A371" s="55">
        <v>4222</v>
      </c>
      <c r="B371" s="87" t="s">
        <v>765</v>
      </c>
      <c r="C371" s="52" t="s">
        <v>766</v>
      </c>
      <c r="D371" s="244">
        <v>5599</v>
      </c>
      <c r="E371" s="244">
        <v>8018</v>
      </c>
      <c r="F371" s="54">
        <f t="shared" si="81"/>
        <v>143.2041435970709</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91140</v>
      </c>
      <c r="E376" s="244">
        <v>15955.29</v>
      </c>
      <c r="F376" s="54">
        <f t="shared" si="81"/>
        <v>17.506352863726139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1670</v>
      </c>
      <c r="E383" s="53">
        <f t="shared" si="103"/>
        <v>1350.99</v>
      </c>
      <c r="F383" s="54">
        <f t="shared" si="81"/>
        <v>80.897604790419166</v>
      </c>
    </row>
    <row r="384" spans="1:6" ht="12.75" customHeight="1" x14ac:dyDescent="0.2">
      <c r="A384" s="55">
        <v>4241</v>
      </c>
      <c r="B384" s="87" t="s">
        <v>781</v>
      </c>
      <c r="C384" s="52" t="s">
        <v>782</v>
      </c>
      <c r="D384" s="244">
        <v>1670</v>
      </c>
      <c r="E384" s="244">
        <v>1350.99</v>
      </c>
      <c r="F384" s="54">
        <f t="shared" si="81"/>
        <v>80.897604790419166</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124597</v>
      </c>
      <c r="E408" s="53">
        <f t="shared" si="111"/>
        <v>43660.689999999995</v>
      </c>
      <c r="F408" s="54">
        <f t="shared" si="81"/>
        <v>35.041525879435298</v>
      </c>
    </row>
    <row r="409" spans="1:6" ht="12.75" customHeight="1" x14ac:dyDescent="0.2">
      <c r="A409" s="55">
        <v>92212</v>
      </c>
      <c r="B409" s="87" t="s">
        <v>821</v>
      </c>
      <c r="C409" s="52" t="s">
        <v>822</v>
      </c>
      <c r="D409" s="244">
        <v>185000</v>
      </c>
      <c r="E409" s="244">
        <v>116000</v>
      </c>
      <c r="F409" s="54">
        <f t="shared" si="81"/>
        <v>62.702702702702709</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3665112</v>
      </c>
      <c r="E412" s="53">
        <f>E6+E298</f>
        <v>4417275.88</v>
      </c>
      <c r="F412" s="54">
        <f t="shared" si="81"/>
        <v>120.52226180264067</v>
      </c>
    </row>
    <row r="413" spans="1:6" ht="12.75" customHeight="1" x14ac:dyDescent="0.2">
      <c r="A413" s="55" t="s">
        <v>606</v>
      </c>
      <c r="B413" s="87" t="s">
        <v>829</v>
      </c>
      <c r="C413" s="52" t="s">
        <v>830</v>
      </c>
      <c r="D413" s="53">
        <f t="shared" ref="D413:E413" si="112">D289+D350</f>
        <v>3780135</v>
      </c>
      <c r="E413" s="53">
        <f t="shared" si="112"/>
        <v>4294266.78</v>
      </c>
      <c r="F413" s="54">
        <f t="shared" si="81"/>
        <v>113.6008840954093</v>
      </c>
    </row>
    <row r="414" spans="1:6" ht="12.75" customHeight="1" x14ac:dyDescent="0.2">
      <c r="A414" s="55" t="s">
        <v>606</v>
      </c>
      <c r="B414" s="87" t="s">
        <v>831</v>
      </c>
      <c r="C414" s="52" t="s">
        <v>832</v>
      </c>
      <c r="D414" s="53">
        <f t="shared" ref="D414:E414" si="113">IF(D412&gt;=D413,D412-D413,0)</f>
        <v>0</v>
      </c>
      <c r="E414" s="53">
        <f t="shared" si="113"/>
        <v>123009.09999999963</v>
      </c>
      <c r="F414" s="54" t="str">
        <f t="shared" si="81"/>
        <v>-</v>
      </c>
    </row>
    <row r="415" spans="1:6" ht="12.75" customHeight="1" x14ac:dyDescent="0.2">
      <c r="A415" s="55" t="s">
        <v>606</v>
      </c>
      <c r="B415" s="87" t="s">
        <v>833</v>
      </c>
      <c r="C415" s="52" t="s">
        <v>834</v>
      </c>
      <c r="D415" s="53">
        <f t="shared" ref="D415:E415" si="114">IF(D413&gt;=D412,D413-D412,0)</f>
        <v>115023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795073</v>
      </c>
      <c r="E416" s="53">
        <f t="shared" si="115"/>
        <v>680050.87</v>
      </c>
      <c r="F416" s="54">
        <f t="shared" si="81"/>
        <v>85.533135951038446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2247.88</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3665112</v>
      </c>
      <c r="E639" s="53">
        <f t="shared" si="180"/>
        <v>4417275.88</v>
      </c>
      <c r="F639" s="54">
        <f t="shared" si="119"/>
        <v>120.52226180264067</v>
      </c>
    </row>
    <row r="640" spans="1:6" ht="12.75" customHeight="1" x14ac:dyDescent="0.2">
      <c r="A640" s="55" t="s">
        <v>606</v>
      </c>
      <c r="B640" s="87" t="s">
        <v>1275</v>
      </c>
      <c r="C640" s="52" t="s">
        <v>1276</v>
      </c>
      <c r="D640" s="53">
        <f t="shared" ref="D640:E640" si="181">D413+D528</f>
        <v>3780135</v>
      </c>
      <c r="E640" s="53">
        <f t="shared" si="181"/>
        <v>4294266.78</v>
      </c>
      <c r="F640" s="54">
        <f t="shared" si="119"/>
        <v>113.6008840954093</v>
      </c>
    </row>
    <row r="641" spans="1:6" ht="12.75" customHeight="1" x14ac:dyDescent="0.2">
      <c r="A641" s="55" t="s">
        <v>606</v>
      </c>
      <c r="B641" s="87" t="s">
        <v>1277</v>
      </c>
      <c r="C641" s="52" t="s">
        <v>1278</v>
      </c>
      <c r="D641" s="53">
        <f t="shared" ref="D641:E641" si="182">IF(D639&gt;=D640,D639-D640,0)</f>
        <v>0</v>
      </c>
      <c r="E641" s="53">
        <f t="shared" si="182"/>
        <v>123009.09999999963</v>
      </c>
      <c r="F641" s="54" t="str">
        <f t="shared" si="119"/>
        <v>-</v>
      </c>
    </row>
    <row r="642" spans="1:6" ht="12.75" customHeight="1" x14ac:dyDescent="0.2">
      <c r="A642" s="55" t="s">
        <v>606</v>
      </c>
      <c r="B642" s="87" t="s">
        <v>1279</v>
      </c>
      <c r="C642" s="52" t="s">
        <v>1280</v>
      </c>
      <c r="D642" s="53">
        <f t="shared" ref="D642:E642" si="183">IF(D640&gt;=D639,D640-D639,0)</f>
        <v>115023</v>
      </c>
      <c r="E642" s="53">
        <f t="shared" si="183"/>
        <v>0</v>
      </c>
      <c r="F642" s="54">
        <f t="shared" si="119"/>
        <v>0</v>
      </c>
    </row>
    <row r="643" spans="1:6" ht="24" x14ac:dyDescent="0.2">
      <c r="A643" s="62" t="s">
        <v>1281</v>
      </c>
      <c r="B643" s="87" t="s">
        <v>1282</v>
      </c>
      <c r="C643" s="63" t="s">
        <v>1281</v>
      </c>
      <c r="D643" s="53">
        <f t="shared" ref="D643:E643" si="184">IF(D416-D417+D637-D638&gt;=0,D416-D417+D637-D638,0)</f>
        <v>795073</v>
      </c>
      <c r="E643" s="53">
        <f t="shared" si="184"/>
        <v>680050.87</v>
      </c>
      <c r="F643" s="54">
        <f t="shared" si="119"/>
        <v>85.533135951038446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680050</v>
      </c>
      <c r="E645" s="53">
        <f t="shared" si="186"/>
        <v>803059.96999999962</v>
      </c>
      <c r="F645" s="54">
        <f t="shared" si="119"/>
        <v>118.08837144327617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185177</v>
      </c>
      <c r="E647" s="245">
        <v>210198.08</v>
      </c>
      <c r="F647" s="59">
        <f t="shared" si="119"/>
        <v>113.51198042953499</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27101</v>
      </c>
      <c r="E649" s="244">
        <v>1600.15</v>
      </c>
      <c r="F649" s="54">
        <f t="shared" ref="F649:F724" si="188">IF(D649&lt;&gt;0,IF(E649/D649&gt;=100,"&gt;&gt;100",E649/D649*100),"-")</f>
        <v>5.9043946717833293</v>
      </c>
    </row>
    <row r="650" spans="1:6" ht="12.75" customHeight="1" x14ac:dyDescent="0.2">
      <c r="A650" s="55" t="s">
        <v>1294</v>
      </c>
      <c r="B650" s="87" t="s">
        <v>1295</v>
      </c>
      <c r="C650" s="52" t="s">
        <v>1294</v>
      </c>
      <c r="D650" s="244">
        <v>907872</v>
      </c>
      <c r="E650" s="244">
        <v>1101923.3799999999</v>
      </c>
      <c r="F650" s="54">
        <f t="shared" si="188"/>
        <v>121.37431047548553</v>
      </c>
    </row>
    <row r="651" spans="1:6" ht="12.75" customHeight="1" x14ac:dyDescent="0.2">
      <c r="A651" s="55" t="s">
        <v>1296</v>
      </c>
      <c r="B651" s="87" t="s">
        <v>1297</v>
      </c>
      <c r="C651" s="52" t="s">
        <v>1296</v>
      </c>
      <c r="D651" s="244">
        <v>933373</v>
      </c>
      <c r="E651" s="244">
        <v>1101330.8600000001</v>
      </c>
      <c r="F651" s="54">
        <f t="shared" si="188"/>
        <v>117.99472022439048</v>
      </c>
    </row>
    <row r="652" spans="1:6" ht="24" x14ac:dyDescent="0.2">
      <c r="A652" s="55">
        <v>11</v>
      </c>
      <c r="B652" s="87" t="s">
        <v>1298</v>
      </c>
      <c r="C652" s="52" t="s">
        <v>1299</v>
      </c>
      <c r="D652" s="53">
        <f t="shared" ref="D652:E652" si="189">+D649+D650-D651</f>
        <v>1600</v>
      </c>
      <c r="E652" s="53">
        <f t="shared" si="189"/>
        <v>2192.6699999996927</v>
      </c>
      <c r="F652" s="54">
        <f t="shared" si="188"/>
        <v>137.04187499998079</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17</v>
      </c>
      <c r="E654" s="266">
        <v>17</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16</v>
      </c>
      <c r="E656" s="266">
        <v>17</v>
      </c>
      <c r="F656" s="54">
        <f t="shared" si="188"/>
        <v>106.25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396000</v>
      </c>
      <c r="E675" s="244">
        <v>390600</v>
      </c>
      <c r="F675" s="54">
        <f t="shared" si="188"/>
        <v>98.636363636363626</v>
      </c>
    </row>
    <row r="676" spans="1:6" ht="24" x14ac:dyDescent="0.2">
      <c r="A676" s="55">
        <v>63613</v>
      </c>
      <c r="B676" s="234" t="s">
        <v>1347</v>
      </c>
      <c r="C676" s="52" t="s">
        <v>1348</v>
      </c>
      <c r="D676" s="244">
        <v>80000</v>
      </c>
      <c r="E676" s="244">
        <v>99676</v>
      </c>
      <c r="F676" s="54">
        <f t="shared" si="188"/>
        <v>124.59499999999998</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v>324</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287390</v>
      </c>
      <c r="E710" s="244">
        <v>454954.88</v>
      </c>
      <c r="F710" s="54">
        <f t="shared" si="188"/>
        <v>158.30574480670865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5000</v>
      </c>
      <c r="E717" s="244"/>
      <c r="F717" s="54">
        <f t="shared" si="188"/>
        <v>0</v>
      </c>
    </row>
    <row r="718" spans="1:6" ht="12.75" customHeight="1" x14ac:dyDescent="0.2">
      <c r="A718" s="55">
        <v>32121</v>
      </c>
      <c r="B718" s="87" t="s">
        <v>1413</v>
      </c>
      <c r="C718" s="52" t="s">
        <v>1414</v>
      </c>
      <c r="D718" s="244">
        <v>72060</v>
      </c>
      <c r="E718" s="244">
        <v>86611</v>
      </c>
      <c r="F718" s="54">
        <f t="shared" si="188"/>
        <v>120.19289480988064</v>
      </c>
    </row>
    <row r="719" spans="1:6" ht="12.75" customHeight="1" x14ac:dyDescent="0.2">
      <c r="A719" s="55" t="s">
        <v>1415</v>
      </c>
      <c r="B719" s="87" t="s">
        <v>1416</v>
      </c>
      <c r="C719" s="52" t="s">
        <v>1415</v>
      </c>
      <c r="D719" s="244">
        <v>6116</v>
      </c>
      <c r="E719" s="244">
        <v>5098.1899999999996</v>
      </c>
      <c r="F719" s="54">
        <f t="shared" si="188"/>
        <v>83.358240680183116</v>
      </c>
    </row>
    <row r="720" spans="1:6" ht="12.75" customHeight="1" x14ac:dyDescent="0.2">
      <c r="A720" s="55" t="s">
        <v>1417</v>
      </c>
      <c r="B720" s="87" t="s">
        <v>1418</v>
      </c>
      <c r="C720" s="52" t="s">
        <v>1417</v>
      </c>
      <c r="D720" s="244">
        <v>220</v>
      </c>
      <c r="E720" s="244">
        <v>446.1</v>
      </c>
      <c r="F720" s="54">
        <f t="shared" si="188"/>
        <v>202.77272727272728</v>
      </c>
    </row>
    <row r="721" spans="1:6" ht="12.75" customHeight="1" x14ac:dyDescent="0.2">
      <c r="A721" s="55" t="s">
        <v>1419</v>
      </c>
      <c r="B721" s="87" t="s">
        <v>1420</v>
      </c>
      <c r="C721" s="52" t="s">
        <v>1419</v>
      </c>
      <c r="D721" s="244">
        <v>91519</v>
      </c>
      <c r="E721" s="244">
        <v>75129.38</v>
      </c>
      <c r="F721" s="54">
        <f t="shared" si="188"/>
        <v>82.09156568581389</v>
      </c>
    </row>
    <row r="722" spans="1:6" ht="12.75" customHeight="1" x14ac:dyDescent="0.2">
      <c r="A722" s="55" t="s">
        <v>1421</v>
      </c>
      <c r="B722" s="87" t="s">
        <v>1422</v>
      </c>
      <c r="C722" s="52" t="s">
        <v>1421</v>
      </c>
      <c r="D722" s="244">
        <v>10480</v>
      </c>
      <c r="E722" s="244">
        <v>13437.5</v>
      </c>
      <c r="F722" s="54">
        <f t="shared" si="188"/>
        <v>128.22041984732823</v>
      </c>
    </row>
    <row r="723" spans="1:6" ht="12.75" customHeight="1" x14ac:dyDescent="0.2">
      <c r="A723" s="55" t="s">
        <v>1423</v>
      </c>
      <c r="B723" s="87" t="s">
        <v>1424</v>
      </c>
      <c r="C723" s="52" t="s">
        <v>1423</v>
      </c>
      <c r="D723" s="244">
        <v>156395</v>
      </c>
      <c r="E723" s="244">
        <v>167957.97</v>
      </c>
      <c r="F723" s="54">
        <f t="shared" si="188"/>
        <v>107.39343968796958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10525</v>
      </c>
      <c r="E725" s="244">
        <v>10525</v>
      </c>
      <c r="F725" s="54">
        <f t="shared" ref="F725:F979" si="190">IF(D725&lt;&gt;0,IF(E725/D725&gt;=100,"&gt;&gt;100",E725/D725*100),"-")</f>
        <v>100</v>
      </c>
    </row>
    <row r="726" spans="1:6" ht="12.75" customHeight="1" x14ac:dyDescent="0.2">
      <c r="A726" s="55" t="s">
        <v>1429</v>
      </c>
      <c r="B726" s="87" t="s">
        <v>1430</v>
      </c>
      <c r="C726" s="52" t="s">
        <v>1429</v>
      </c>
      <c r="D726" s="244">
        <v>1344</v>
      </c>
      <c r="E726" s="244">
        <v>1536</v>
      </c>
      <c r="F726" s="54">
        <f t="shared" si="190"/>
        <v>114.28571428571428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50" sqref="D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1665477</v>
      </c>
      <c r="E6" s="231">
        <f t="shared" si="0"/>
        <v>1583947.7100000002</v>
      </c>
      <c r="F6" s="232">
        <f t="shared" ref="F6:F260" si="1">IF(D6&gt;0,IF(E6/D6&gt;=100,"&gt;&gt;100",E6/D6*100),"-")</f>
        <v>95.104748369386087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634248</v>
      </c>
      <c r="E7" s="106">
        <f t="shared" si="2"/>
        <v>451328.66000000009</v>
      </c>
      <c r="F7" s="95">
        <f t="shared" si="1"/>
        <v>71.159650483722473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50069</v>
      </c>
      <c r="E8" s="106">
        <f>E9+E10-E11</f>
        <v>36533.229999999996</v>
      </c>
      <c r="F8" s="95">
        <f t="shared" si="1"/>
        <v>72.965767241207118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94413</v>
      </c>
      <c r="E10" s="249">
        <v>94413.14</v>
      </c>
      <c r="F10" s="95">
        <f t="shared" si="1"/>
        <v>100.00014828466419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44344</v>
      </c>
      <c r="E11" s="249">
        <v>57879.91</v>
      </c>
      <c r="F11" s="95">
        <f t="shared" si="1"/>
        <v>130.52478351073427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584179</v>
      </c>
      <c r="E12" s="106">
        <f t="shared" si="3"/>
        <v>414795.43000000011</v>
      </c>
      <c r="F12" s="95">
        <f t="shared" si="1"/>
        <v>71.004851252783837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571959</v>
      </c>
      <c r="E19" s="106">
        <f t="shared" si="5"/>
        <v>405538.35000000009</v>
      </c>
      <c r="F19" s="95">
        <f t="shared" si="1"/>
        <v>70.903395173430283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863883</v>
      </c>
      <c r="E20" s="249">
        <v>848845.07</v>
      </c>
      <c r="F20" s="95">
        <f t="shared" si="1"/>
        <v>98.259263117806455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32837</v>
      </c>
      <c r="E21" s="249">
        <v>40855.300000000003</v>
      </c>
      <c r="F21" s="95">
        <f t="shared" si="1"/>
        <v>124.41849133599294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39846</v>
      </c>
      <c r="E22" s="249">
        <v>39845.64</v>
      </c>
      <c r="F22" s="95">
        <f t="shared" si="1"/>
        <v>99.999096521608195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60993</v>
      </c>
      <c r="E25" s="249">
        <v>60992.54</v>
      </c>
      <c r="F25" s="95">
        <f t="shared" si="1"/>
        <v>99.999245815093545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2917622</v>
      </c>
      <c r="E26" s="249">
        <v>2782231.2</v>
      </c>
      <c r="F26" s="95">
        <f t="shared" si="1"/>
        <v>95.359549660648298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3343222</v>
      </c>
      <c r="E28" s="249">
        <v>3367231.4</v>
      </c>
      <c r="F28" s="95">
        <f t="shared" si="1"/>
        <v>100.71815153166617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8254</v>
      </c>
      <c r="E35" s="106">
        <f t="shared" si="7"/>
        <v>7193.8700000000026</v>
      </c>
      <c r="F35" s="95">
        <f t="shared" si="1"/>
        <v>87.15616670705117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45451</v>
      </c>
      <c r="E36" s="249">
        <v>46801.57</v>
      </c>
      <c r="F36" s="95">
        <f t="shared" si="1"/>
        <v>102.97148577589053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639</v>
      </c>
      <c r="E37" s="249">
        <v>638.75</v>
      </c>
      <c r="F37" s="95">
        <f t="shared" si="1"/>
        <v>99.960876369327082</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37836</v>
      </c>
      <c r="E40" s="249">
        <v>40246.449999999997</v>
      </c>
      <c r="F40" s="95">
        <f t="shared" si="1"/>
        <v>106.37078443810127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3966</v>
      </c>
      <c r="E45" s="106">
        <f t="shared" si="9"/>
        <v>2063.2099999999991</v>
      </c>
      <c r="F45" s="95">
        <f t="shared" si="1"/>
        <v>52.022440746343904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14044</v>
      </c>
      <c r="E47" s="249">
        <v>14044.22</v>
      </c>
      <c r="F47" s="95">
        <f t="shared" si="1"/>
        <v>100.00156650526915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627</v>
      </c>
      <c r="E48" s="249">
        <v>627.02</v>
      </c>
      <c r="F48" s="95">
        <f t="shared" si="1"/>
        <v>100.00318979266348</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10705</v>
      </c>
      <c r="E50" s="249">
        <v>12608.03</v>
      </c>
      <c r="F50" s="95">
        <f t="shared" si="1"/>
        <v>117.77702008407287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225475</v>
      </c>
      <c r="E54" s="249">
        <v>216058.45</v>
      </c>
      <c r="F54" s="95">
        <f t="shared" si="1"/>
        <v>95.823683335181286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225475</v>
      </c>
      <c r="E55" s="249">
        <v>216058.45</v>
      </c>
      <c r="F55" s="95">
        <f t="shared" si="1"/>
        <v>95.823683335181286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1031229</v>
      </c>
      <c r="E68" s="106">
        <f t="shared" si="13"/>
        <v>1132619.05</v>
      </c>
      <c r="F68" s="95">
        <f t="shared" si="1"/>
        <v>109.83196263875435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1600</v>
      </c>
      <c r="E69" s="106">
        <f t="shared" si="14"/>
        <v>2192.67</v>
      </c>
      <c r="F69" s="95">
        <f t="shared" si="1"/>
        <v>137.041875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0.13</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v>0.13</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1600</v>
      </c>
      <c r="E76" s="249">
        <v>2192.54</v>
      </c>
      <c r="F76" s="95">
        <f t="shared" si="1"/>
        <v>137.03375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710</v>
      </c>
      <c r="E78" s="106">
        <f>E79+SUM(E82:E84)-E85+E86</f>
        <v>1905.34</v>
      </c>
      <c r="F78" s="95">
        <f t="shared" si="1"/>
        <v>268.35774647887325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710</v>
      </c>
      <c r="E86" s="249">
        <v>1905.34</v>
      </c>
      <c r="F86" s="95">
        <f t="shared" si="1"/>
        <v>268.35774647887325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843742</v>
      </c>
      <c r="E146" s="106">
        <f t="shared" si="26"/>
        <v>918322.96</v>
      </c>
      <c r="F146" s="95">
        <f t="shared" si="1"/>
        <v>108.83930869863062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2247.88</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843742</v>
      </c>
      <c r="E161" s="249">
        <v>916075.08</v>
      </c>
      <c r="F161" s="95">
        <f t="shared" si="1"/>
        <v>108.5728907651865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185177</v>
      </c>
      <c r="E170" s="106">
        <f t="shared" si="29"/>
        <v>210198.08</v>
      </c>
      <c r="F170" s="95">
        <f t="shared" si="1"/>
        <v>113.51198042953499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185177</v>
      </c>
      <c r="E173" s="249">
        <v>210198.08</v>
      </c>
      <c r="F173" s="95">
        <f t="shared" si="1"/>
        <v>113.51198042953499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1665477</v>
      </c>
      <c r="E175" s="106">
        <f t="shared" si="30"/>
        <v>1583947.7099999997</v>
      </c>
      <c r="F175" s="95">
        <f t="shared" si="1"/>
        <v>95.104748369386044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351178</v>
      </c>
      <c r="E176" s="106">
        <f t="shared" si="31"/>
        <v>327311.2</v>
      </c>
      <c r="F176" s="95">
        <f t="shared" si="1"/>
        <v>93.203788392211365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324542</v>
      </c>
      <c r="E177" s="106">
        <f t="shared" si="32"/>
        <v>327311.2</v>
      </c>
      <c r="F177" s="95">
        <f t="shared" si="1"/>
        <v>100.85326398432252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186083</v>
      </c>
      <c r="E178" s="249">
        <v>200258.2</v>
      </c>
      <c r="F178" s="95">
        <f t="shared" si="1"/>
        <v>107.61767598329779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135584</v>
      </c>
      <c r="E179" s="249">
        <v>122565.5</v>
      </c>
      <c r="F179" s="95">
        <f t="shared" si="1"/>
        <v>90.39820332782628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161</v>
      </c>
      <c r="E180" s="106">
        <f t="shared" si="33"/>
        <v>184.38</v>
      </c>
      <c r="F180" s="95">
        <f t="shared" si="1"/>
        <v>114.52173913043478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161</v>
      </c>
      <c r="E183" s="249">
        <v>184.38</v>
      </c>
      <c r="F183" s="95">
        <f t="shared" si="1"/>
        <v>114.52173913043478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2714</v>
      </c>
      <c r="E188" s="249">
        <v>4303.12</v>
      </c>
      <c r="F188" s="95">
        <f t="shared" si="1"/>
        <v>158.55268975681651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26636</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1314299</v>
      </c>
      <c r="E237" s="106">
        <f t="shared" si="41"/>
        <v>1256636.5099999998</v>
      </c>
      <c r="F237" s="95">
        <f t="shared" si="1"/>
        <v>95.612680980507463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634249</v>
      </c>
      <c r="E238" s="106">
        <f t="shared" si="42"/>
        <v>451328.66</v>
      </c>
      <c r="F238" s="95">
        <f t="shared" si="1"/>
        <v>71.159538288590113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634249</v>
      </c>
      <c r="E239" s="106">
        <f t="shared" si="43"/>
        <v>451328.66</v>
      </c>
      <c r="F239" s="95">
        <f t="shared" si="1"/>
        <v>71.159538288590113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205518</v>
      </c>
      <c r="E240" s="249">
        <v>0</v>
      </c>
      <c r="F240" s="95">
        <f t="shared" si="1"/>
        <v>0</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428731</v>
      </c>
      <c r="E241" s="249">
        <v>451328.66</v>
      </c>
      <c r="F241" s="95">
        <f t="shared" si="1"/>
        <v>105.27082482955512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680050</v>
      </c>
      <c r="E245" s="106">
        <f t="shared" si="45"/>
        <v>803059.97</v>
      </c>
      <c r="F245" s="95">
        <f t="shared" si="1"/>
        <v>118.08837144327622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680050</v>
      </c>
      <c r="E246" s="106">
        <f t="shared" si="46"/>
        <v>803059.97</v>
      </c>
      <c r="F246" s="95">
        <f t="shared" si="1"/>
        <v>118.08837144327622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618425</v>
      </c>
      <c r="E247" s="249">
        <v>724051.07</v>
      </c>
      <c r="F247" s="95">
        <f t="shared" si="1"/>
        <v>117.07985123499212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61625</v>
      </c>
      <c r="E248" s="249">
        <v>79008.899999999994</v>
      </c>
      <c r="F248" s="95">
        <f t="shared" si="1"/>
        <v>128.20916835699796</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2247.88</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10024</v>
      </c>
      <c r="E259" s="106">
        <f t="shared" si="49"/>
        <v>10024</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10024</v>
      </c>
      <c r="E260" s="250">
        <v>10024</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v>2247.88</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843742</v>
      </c>
      <c r="E265" s="249">
        <v>916075.08</v>
      </c>
      <c r="F265" s="95">
        <f t="shared" si="50"/>
        <v>108.5728907651865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752.44</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1152.9000000000001</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843742</v>
      </c>
      <c r="E286" s="249">
        <v>916075.08</v>
      </c>
      <c r="F286" s="95">
        <f t="shared" si="50"/>
        <v>108.5728907651865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27216</v>
      </c>
      <c r="E287" s="249">
        <v>3801.7</v>
      </c>
      <c r="F287" s="95">
        <f t="shared" si="50"/>
        <v>13.968621399176953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297326</v>
      </c>
      <c r="E288" s="249">
        <v>323509.5</v>
      </c>
      <c r="F288" s="95">
        <f t="shared" si="50"/>
        <v>108.80632706187821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15392</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11244</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2215</v>
      </c>
      <c r="E295" s="249">
        <v>3107.2</v>
      </c>
      <c r="F295" s="95">
        <f t="shared" si="50"/>
        <v>140.27990970654628</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v>639.57000000000005</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0" sqref="E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3780135</v>
      </c>
      <c r="E107" s="83">
        <f t="shared" si="21"/>
        <v>4294266.78</v>
      </c>
      <c r="F107" s="65">
        <f t="shared" si="1"/>
        <v>113.6008840954093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3780135</v>
      </c>
      <c r="E109" s="251">
        <v>4294266.78</v>
      </c>
      <c r="F109" s="65">
        <f t="shared" si="1"/>
        <v>113.6008840954093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3780135</v>
      </c>
      <c r="E141" s="108">
        <f t="shared" si="28"/>
        <v>4294266.78</v>
      </c>
      <c r="F141" s="84">
        <f t="shared" si="1"/>
        <v>113.6008840954093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16" sqref="D11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351178.23999999999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4358997.3099999996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v>78864.09</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4237526.8499999996</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2325879.08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1832687.81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2513.42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76446.539999999994</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42606.37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4382864.3499999996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v>81158.81</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4232463.17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2311703.86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1842772.08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2490.4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75496.83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69242.37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327311.20000000019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3801.7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3801.7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3801.7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3801.7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323509.5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323509.5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47949</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Butorac Kušić Lidija</cp:lastModifiedBy>
  <cp:lastPrinted>2023-01-31T09:47:06Z</cp:lastPrinted>
  <dcterms:created xsi:type="dcterms:W3CDTF">2022-04-01T05:14:30Z</dcterms:created>
  <dcterms:modified xsi:type="dcterms:W3CDTF">2023-01-31T12:54:39Z</dcterms:modified>
</cp:coreProperties>
</file>