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torac-kusic\Desktop\PNY UFD30\Rebalans\2026\"/>
    </mc:Choice>
  </mc:AlternateContent>
  <bookViews>
    <workbookView xWindow="0" yWindow="0" windowWidth="30720" windowHeight="13692" activeTab="3"/>
  </bookViews>
  <sheets>
    <sheet name="Sažetak " sheetId="6" r:id="rId1"/>
    <sheet name="P i R po ekonom klasif." sheetId="5" r:id="rId2"/>
    <sheet name="P i R po izvorima" sheetId="4" r:id="rId3"/>
    <sheet name="Rashodi prema funkcijskoj klasi" sheetId="3" r:id="rId4"/>
    <sheet name=" Račun financiranja" sheetId="2" r:id="rId5"/>
    <sheet name="Posebni dio" sheetId="1" r:id="rId6"/>
  </sheets>
  <externalReferences>
    <externalReference r:id="rId7"/>
  </externalReferences>
  <definedNames>
    <definedName name="_xlnm.Print_Area" localSheetId="4">' Račun financiranja'!$A$1:$F$33</definedName>
    <definedName name="_xlnm.Print_Area" localSheetId="1">'P i R po ekonom klasif.'!$A$1:$F$27</definedName>
    <definedName name="_xlnm.Print_Area" localSheetId="2">'P i R po izvorima'!$A$1:$F$43</definedName>
    <definedName name="_xlnm.Print_Area" localSheetId="0">'Sažetak '!$A$1:$E$36</definedName>
    <definedName name="_xlnm.Print_Titles" localSheetId="5">'Posebni dio'!$6:$6</definedName>
  </definedNames>
  <calcPr calcId="152511"/>
</workbook>
</file>

<file path=xl/calcChain.xml><?xml version="1.0" encoding="utf-8"?>
<calcChain xmlns="http://schemas.openxmlformats.org/spreadsheetml/2006/main">
  <c r="D10" i="6" l="1"/>
  <c r="C10" i="6" s="1"/>
  <c r="D9" i="6"/>
  <c r="E9" i="6" s="1"/>
  <c r="D14" i="6"/>
  <c r="D13" i="6" s="1"/>
  <c r="C13" i="6" s="1"/>
  <c r="D15" i="6"/>
  <c r="C15" i="6" s="1"/>
  <c r="B33" i="6"/>
  <c r="E31" i="6"/>
  <c r="E15" i="6"/>
  <c r="E10" i="6"/>
  <c r="F20" i="5"/>
  <c r="F21" i="5"/>
  <c r="F22" i="5"/>
  <c r="F23" i="5"/>
  <c r="F24" i="5"/>
  <c r="F25" i="5"/>
  <c r="F26" i="5"/>
  <c r="F19" i="5"/>
  <c r="D20" i="5"/>
  <c r="D21" i="5"/>
  <c r="D22" i="5"/>
  <c r="D23" i="5"/>
  <c r="D24" i="5"/>
  <c r="D25" i="5"/>
  <c r="D26" i="5"/>
  <c r="D19" i="5"/>
  <c r="F10" i="5"/>
  <c r="F11" i="5"/>
  <c r="F12" i="5"/>
  <c r="F13" i="5"/>
  <c r="F14" i="5"/>
  <c r="F9" i="5"/>
  <c r="D10" i="5"/>
  <c r="D11" i="5"/>
  <c r="D12" i="5"/>
  <c r="D13" i="5"/>
  <c r="D14" i="5"/>
  <c r="D9" i="5"/>
  <c r="F27" i="4"/>
  <c r="F28" i="4"/>
  <c r="F29" i="4"/>
  <c r="F30" i="4"/>
  <c r="F31" i="4"/>
  <c r="F32" i="4"/>
  <c r="F33" i="4"/>
  <c r="F34" i="4"/>
  <c r="F35" i="4"/>
  <c r="F36" i="4"/>
  <c r="F38" i="4"/>
  <c r="F39" i="4"/>
  <c r="F40" i="4"/>
  <c r="F41" i="4"/>
  <c r="F42" i="4"/>
  <c r="F43" i="4"/>
  <c r="F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F10" i="4"/>
  <c r="F11" i="4"/>
  <c r="F12" i="4"/>
  <c r="F13" i="4"/>
  <c r="F14" i="4"/>
  <c r="F15" i="4"/>
  <c r="F16" i="4"/>
  <c r="F17" i="4"/>
  <c r="F18" i="4"/>
  <c r="F19" i="4"/>
  <c r="F20" i="4"/>
  <c r="F21" i="4"/>
  <c r="F9" i="4"/>
  <c r="D10" i="4"/>
  <c r="D11" i="4"/>
  <c r="D12" i="4"/>
  <c r="D13" i="4"/>
  <c r="D14" i="4"/>
  <c r="D15" i="4"/>
  <c r="D16" i="4"/>
  <c r="D17" i="4"/>
  <c r="D18" i="4"/>
  <c r="D19" i="4"/>
  <c r="D20" i="4"/>
  <c r="D21" i="4"/>
  <c r="D9" i="4"/>
  <c r="F11" i="3"/>
  <c r="F10" i="3"/>
  <c r="D11" i="3"/>
  <c r="D10" i="3"/>
  <c r="B25" i="6"/>
  <c r="E11" i="1"/>
  <c r="E12" i="1"/>
  <c r="E13" i="1"/>
  <c r="E14" i="1"/>
  <c r="E15" i="1"/>
  <c r="E16" i="1"/>
  <c r="C16" i="1"/>
  <c r="C11" i="1"/>
  <c r="C12" i="1"/>
  <c r="C13" i="1"/>
  <c r="C14" i="1"/>
  <c r="C15" i="1"/>
  <c r="C95" i="1"/>
  <c r="C94" i="1"/>
  <c r="E7" i="1"/>
  <c r="E8" i="1"/>
  <c r="E9" i="1"/>
  <c r="E10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C7" i="1"/>
  <c r="C9" i="1"/>
  <c r="C10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8" i="1"/>
  <c r="E14" i="6" l="1"/>
  <c r="C9" i="6"/>
  <c r="C14" i="6"/>
  <c r="D16" i="6"/>
  <c r="E16" i="6"/>
  <c r="E25" i="6" s="1"/>
  <c r="D33" i="6"/>
  <c r="E13" i="6"/>
  <c r="C16" i="6" l="1"/>
  <c r="D25" i="6"/>
  <c r="C33" i="6" l="1"/>
  <c r="C25" i="6"/>
</calcChain>
</file>

<file path=xl/sharedStrings.xml><?xml version="1.0" encoding="utf-8"?>
<sst xmlns="http://schemas.openxmlformats.org/spreadsheetml/2006/main" count="489" uniqueCount="149">
  <si>
    <t>Plan 2026.</t>
  </si>
  <si>
    <t>SVEUKUPNO</t>
  </si>
  <si>
    <t>Razdjel: 106 UPRAVNI ODJEL ZA ODGOJ I OBRAZOVANJE, KULTURU, SPORT I MLADE</t>
  </si>
  <si>
    <t>Glava: 10611 ART KINO - JAVNA USTANOVA U KULTURI</t>
  </si>
  <si>
    <t>1232 REDOVNA DJELATNOST USTANOVE</t>
  </si>
  <si>
    <t>A123201 STRUČNO, ADMINISTRATIVNO I TEHNIČKO OSOBLJE</t>
  </si>
  <si>
    <t>Izvor: 11 OPĆI PRIHODI I PRIMICI</t>
  </si>
  <si>
    <t>3 Rashodi poslovanja</t>
  </si>
  <si>
    <t>31 Rashodi za zaposlene</t>
  </si>
  <si>
    <t>Izvor: 44 PRIHODI ZA POSEBNE NAMJENE - PRORAČUNSKI KORISNICI</t>
  </si>
  <si>
    <t>Izvor: 52 OSTALE POMOĆI</t>
  </si>
  <si>
    <t>Izvor: 62 DONACIJE - PRORAČUNSKI KORISNICI</t>
  </si>
  <si>
    <t>A123202 REDOVNA DJELATNOST USTANOVE</t>
  </si>
  <si>
    <t>32 Materijalni rashodi</t>
  </si>
  <si>
    <t>34 Financijski rashodi</t>
  </si>
  <si>
    <t>Izvor: 31 VLASTITI PRIHODI - PRORAČUNSKI KORISNICI</t>
  </si>
  <si>
    <t>Izvor: 94 VIŠAK - PRIHODI ZA POSEBNE NAMJENE</t>
  </si>
  <si>
    <t>Izvor: 96 VIŠAK - DONACIJE</t>
  </si>
  <si>
    <t>A123203 PROGRAMSKE AKTIVNOSTI USTANOVE</t>
  </si>
  <si>
    <t>4 Rashodi za nabavu nefinancijske imovine</t>
  </si>
  <si>
    <t>42 Rashodi za nabavu proizvedene dugotrajne imovine</t>
  </si>
  <si>
    <t>Izvor: 50 POMOĆI IZ DRŽAVNOG PRORAČUNA</t>
  </si>
  <si>
    <t>Izvor: 93 VIŠAK - VLASTITI PRIHODI</t>
  </si>
  <si>
    <t>A123209 LJETNI PROGRAM</t>
  </si>
  <si>
    <t>K123204 NABAVA OPREME</t>
  </si>
  <si>
    <t>41 Rashodi za nabavu neproizvedene dugotrajne imovine</t>
  </si>
  <si>
    <t>1417 EUROPSKI PROJEKTI</t>
  </si>
  <si>
    <t>T141701 REEL - INTERREG ITALIJA - HRVATSKA 2021.-2027. - EU</t>
  </si>
  <si>
    <t>Izvor: 51 PROGRAMI UNIJE</t>
  </si>
  <si>
    <t>Razdjel: 212 UPRAVNI ODJEL ZA KULTURU I KREATIVNI RAZVOJ</t>
  </si>
  <si>
    <t>Glava: 21207 Art kino - javna ustanova u kulturi</t>
  </si>
  <si>
    <t>Novi plan 2026.</t>
  </si>
  <si>
    <t>Indeks</t>
  </si>
  <si>
    <t>-</t>
  </si>
  <si>
    <t>RKP 47949 ART-kino javna ustanova u kulturi</t>
  </si>
  <si>
    <t>Oznaka/ Naziv</t>
  </si>
  <si>
    <t>II. POSEBNI DIO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</si>
  <si>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</si>
  <si>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</si>
  <si>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</si>
  <si>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</si>
  <si>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</si>
  <si>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9 PRENESENA SREDSTVA IZ PRETHODNE GODINE</t>
  </si>
  <si>
    <t>B. RAČUN FINANCIRANJA</t>
  </si>
  <si>
    <t>B1. RAČUN FINANCIRANJA PREMA EKONOMSKOJ KLASIFIKACIJI</t>
  </si>
  <si>
    <t>Razred/   skupina</t>
  </si>
  <si>
    <t>Naziv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</si>
  <si>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</si>
  <si>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</si>
  <si>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</si>
  <si>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</si>
  <si>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</si>
  <si>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</si>
  <si>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Namjenski primici</t>
  </si>
  <si>
    <t>Namjenski primici od zaduživanja</t>
  </si>
  <si>
    <t xml:space="preserve">UKUPNO IZDACI </t>
  </si>
  <si>
    <t>Opći prihodi i primici</t>
  </si>
  <si>
    <t>Vlastiti prihodi</t>
  </si>
  <si>
    <t>Prihodi za posebne namjene</t>
  </si>
  <si>
    <t>Ostali prihodi za posebne namjene</t>
  </si>
  <si>
    <t>Novi plan</t>
  </si>
  <si>
    <t>A3. RASHODI PREMA FUNKCIJSKOJ KLASIFIKACIJI</t>
  </si>
  <si>
    <t>Funk. klas: 08</t>
  </si>
  <si>
    <t>REKREACIJA, KULTURA, RELIGIJA</t>
  </si>
  <si>
    <t>082</t>
  </si>
  <si>
    <t>Službe kulture</t>
  </si>
  <si>
    <t>A2. PRIHODI I RASHODI PREMA IZVORIMA FINANCIRANJA</t>
  </si>
  <si>
    <t>UKUPNO PRIHODI</t>
  </si>
  <si>
    <t>Izvor: 1</t>
  </si>
  <si>
    <t>OPĆI PRIHODI I PRIMICI</t>
  </si>
  <si>
    <t>Izvor: 11</t>
  </si>
  <si>
    <t>Izvor: 3</t>
  </si>
  <si>
    <t>VLASTITI PRIHODI</t>
  </si>
  <si>
    <t>Izvor: 31</t>
  </si>
  <si>
    <t>VLASTITI PRIHODI - PRORAČUNSKI KORISNICI</t>
  </si>
  <si>
    <t>Izvor: 4</t>
  </si>
  <si>
    <t>PRIHODI ZA POSEBNE NAMJENE</t>
  </si>
  <si>
    <t>Izvor: 44</t>
  </si>
  <si>
    <t>PRIHODI ZA POSEBNE NAMJENE - PRORAČUNSKI KORISNICI</t>
  </si>
  <si>
    <t>Izvor: 5</t>
  </si>
  <si>
    <t>POMOĆI</t>
  </si>
  <si>
    <t>Izvor: 50</t>
  </si>
  <si>
    <t>POMOĆI IZ DRŽAVNOG PRORAČUNA</t>
  </si>
  <si>
    <t>Izvor: 51</t>
  </si>
  <si>
    <t>PROGRAMI UNIJE</t>
  </si>
  <si>
    <t>Izvor: 52</t>
  </si>
  <si>
    <t>OSTALE POMOĆI</t>
  </si>
  <si>
    <t>Izvor: 57</t>
  </si>
  <si>
    <t>POMOĆI - PRORAČUNSKI KORISNICI</t>
  </si>
  <si>
    <t>Izvor: 6</t>
  </si>
  <si>
    <t>DONACIJE</t>
  </si>
  <si>
    <t>Izvor: 62</t>
  </si>
  <si>
    <t>DONACIJE - PRORAČUNSKI KORISNICI</t>
  </si>
  <si>
    <t>Izvor: 9</t>
  </si>
  <si>
    <t>PRENESENA SREDSTVA IZ PRETHODNE GODINE</t>
  </si>
  <si>
    <t>Izvor: 93</t>
  </si>
  <si>
    <t>VIŠAK - VLASTITI PRIHODI</t>
  </si>
  <si>
    <t>Izvor: 94</t>
  </si>
  <si>
    <t>VIŠAK - PRIHODI ZA POSEBNE NAMJENE</t>
  </si>
  <si>
    <t>Izvor: 96</t>
  </si>
  <si>
    <t>VIŠAK - DONACIJE</t>
  </si>
  <si>
    <t>UKUPNO RASHODI</t>
  </si>
  <si>
    <t>A. RAČUN PRIHODA I RASHODA</t>
  </si>
  <si>
    <t>A1. PRIHODI I RASHODI PREMA EKONOMSKOJ KLASIFIKACIJI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</si>
  <si>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</si>
  <si>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</si>
  <si>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</si>
  <si>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</si>
  <si>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</si>
  <si>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</si>
  <si>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</si>
  <si>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 te povrati po protestiranim jamstvima</t>
  </si>
  <si>
    <t>67</t>
  </si>
  <si>
    <t>Prihodi iz nadležnog proračuna i od HZZO-a temeljem ugovornih obveza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</si>
  <si>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</si>
  <si>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</si>
  <si>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</si>
  <si>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</si>
  <si>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</si>
  <si>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</si>
  <si>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</si>
  <si>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</si>
  <si>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</si>
  <si>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</si>
  <si>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</si>
  <si>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</si>
  <si>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</si>
  <si>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</si>
  <si>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I. OPĆI DIO</t>
  </si>
  <si>
    <t>A) SAŽETAK RAČUNA PRIHODA I RASHODA</t>
  </si>
  <si>
    <t>Razred i naziv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</si>
  <si>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</si>
  <si>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</si>
  <si>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</si>
  <si>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</si>
  <si>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</si>
  <si>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</si>
  <si>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 - VIŠAK/MANJAK</t>
  </si>
  <si>
    <t>B) SAŽETAK RAČUNA FINANCIRANJA</t>
  </si>
  <si>
    <t>8 PRIMICI OD FINANCIJSKE IMOVINE I ZADUŽIVANJA</t>
  </si>
  <si>
    <t>5 IZDACI ZA FINANCIJSKU IMOVINU I OTPLATE ZAJMOVE</t>
  </si>
  <si>
    <t>NETO FINANCIRANJE</t>
  </si>
  <si>
    <t>RAZLIKA  - VIŠAK/MANJAK + NETO FINANCIRANJE</t>
  </si>
  <si>
    <t>C) PRENESENI VIŠAK ILI PRENESENI MANJAK</t>
  </si>
  <si>
    <t>PRIJENOS VIŠKA/MANJKA IZ PRETHODNIH GODINA</t>
  </si>
  <si>
    <t>PRIJENOS VIŠKA/MANJKA U SLJEDEĆE RAZDOBLJE</t>
  </si>
  <si>
    <t>VIŠAK/MANJAK + NETO FINANCIRANJE + PRIJENOS VIŠKA/ MANJKA IZ PRETHODNIH GODINA - PRIJENOS VIŠKA/ MANJKA U SLJEDEĆE RAZDOBLJE</t>
  </si>
  <si>
    <t>Povećanje/ Smanjenje</t>
  </si>
  <si>
    <t>Prve izmjene i dopune financijskog plana Art-kina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</si>
</sst>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#,###,##0.00#####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7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i/>
      <sz val="8"/>
      <name val="Calibri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</cellStyleXfs>
  <cellXfs count="138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left" wrapText="1"/>
    </xf>
    <xf numFmtId="4" fontId="20" fillId="33" borderId="11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left" wrapText="1"/>
    </xf>
    <xf numFmtId="4" fontId="22" fillId="34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left" wrapText="1"/>
    </xf>
    <xf numFmtId="4" fontId="22" fillId="35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right" wrapText="1"/>
    </xf>
    <xf numFmtId="4" fontId="21" fillId="35" borderId="11" xfId="0" applyNumberFormat="1" applyFont="1" applyFill="1" applyBorder="1" applyAlignment="1">
      <alignment horizontal="right" wrapText="1"/>
    </xf>
    <xf numFmtId="0" fontId="21" fillId="35" borderId="11" xfId="0" applyFont="1" applyFill="1" applyBorder="1" applyAlignment="1">
      <alignment horizontal="right" wrapText="1"/>
    </xf>
    <xf numFmtId="0" fontId="23" fillId="35" borderId="11" xfId="0" applyFont="1" applyFill="1" applyBorder="1" applyAlignment="1">
      <alignment horizontal="left" wrapText="1" indent="1"/>
    </xf>
    <xf numFmtId="4" fontId="23" fillId="35" borderId="11" xfId="0" applyNumberFormat="1" applyFont="1" applyFill="1" applyBorder="1" applyAlignment="1">
      <alignment horizontal="right" wrapText="1"/>
    </xf>
    <xf numFmtId="0" fontId="22" fillId="35" borderId="11" xfId="0" applyFont="1" applyFill="1" applyBorder="1" applyAlignment="1">
      <alignment horizontal="left" wrapText="1" indent="1"/>
    </xf>
    <xf numFmtId="0" fontId="22" fillId="35" borderId="11" xfId="0" applyFont="1" applyFill="1" applyBorder="1" applyAlignment="1">
      <alignment horizontal="left" wrapText="1" indent="3"/>
    </xf>
    <xf numFmtId="0" fontId="22" fillId="35" borderId="11" xfId="0" applyFont="1" applyFill="1" applyBorder="1" applyAlignment="1">
      <alignment wrapText="1"/>
    </xf>
    <xf numFmtId="0" fontId="22" fillId="34" borderId="11" xfId="0" applyFont="1" applyFill="1" applyBorder="1" applyAlignment="1">
      <alignment wrapText="1"/>
    </xf>
    <xf numFmtId="0" fontId="21" fillId="35" borderId="11" xfId="0" applyFont="1" applyFill="1" applyBorder="1" applyAlignment="1">
      <alignment wrapText="1"/>
    </xf>
    <xf numFmtId="0" fontId="23" fillId="35" borderId="11" xfId="0" applyFont="1" applyFill="1" applyBorder="1" applyAlignment="1">
      <alignment wrapText="1"/>
    </xf>
    <xf numFmtId="0" fontId="19" fillId="0" borderId="13" xfId="0" applyFont="1" applyBorder="1" applyAlignment="1">
      <alignment horizontal="center" vertical="center" wrapText="1"/>
    </xf>
    <xf numFmtId="4" fontId="20" fillId="33" borderId="14" xfId="0" applyNumberFormat="1" applyFont="1" applyFill="1" applyBorder="1" applyAlignment="1">
      <alignment horizontal="right" wrapText="1"/>
    </xf>
    <xf numFmtId="4" fontId="22" fillId="34" borderId="14" xfId="0" applyNumberFormat="1" applyFont="1" applyFill="1" applyBorder="1" applyAlignment="1">
      <alignment horizontal="right" wrapText="1"/>
    </xf>
    <xf numFmtId="4" fontId="22" fillId="35" borderId="14" xfId="0" applyNumberFormat="1" applyFont="1" applyFill="1" applyBorder="1" applyAlignment="1">
      <alignment horizontal="right" wrapText="1"/>
    </xf>
    <xf numFmtId="4" fontId="21" fillId="35" borderId="14" xfId="0" applyNumberFormat="1" applyFont="1" applyFill="1" applyBorder="1" applyAlignment="1">
      <alignment horizontal="right" wrapText="1"/>
    </xf>
    <xf numFmtId="4" fontId="23" fillId="35" borderId="14" xfId="0" applyNumberFormat="1" applyFont="1" applyFill="1" applyBorder="1" applyAlignment="1">
      <alignment horizontal="right" wrapText="1"/>
    </xf>
    <xf numFmtId="0" fontId="22" fillId="35" borderId="14" xfId="0" applyFont="1" applyFill="1" applyBorder="1" applyAlignment="1">
      <alignment wrapText="1"/>
    </xf>
    <xf numFmtId="164" fontId="26" fillId="0" borderId="0" xfId="0" applyNumberFormat="1" applyFont="1"/>
    <xf numFmtId="164" fontId="24" fillId="0" borderId="15" xfId="0" applyNumberFormat="1" applyFont="1" applyBorder="1" applyAlignment="1">
      <alignment horizontal="center" vertical="center"/>
    </xf>
    <xf numFmtId="164" fontId="26" fillId="0" borderId="16" xfId="0" applyNumberFormat="1" applyFont="1" applyBorder="1"/>
    <xf numFmtId="164" fontId="26" fillId="0" borderId="16" xfId="0" applyNumberFormat="1" applyFont="1" applyBorder="1" applyAlignment="1">
      <alignment horizontal="center"/>
    </xf>
    <xf numFmtId="4" fontId="22" fillId="0" borderId="11" xfId="0" applyNumberFormat="1" applyFont="1" applyFill="1" applyBorder="1" applyAlignment="1">
      <alignment horizontal="right" wrapText="1"/>
    </xf>
    <xf numFmtId="165" fontId="22" fillId="34" borderId="11" xfId="0" applyNumberFormat="1" applyFont="1" applyFill="1" applyBorder="1" applyAlignment="1">
      <alignment wrapText="1"/>
    </xf>
    <xf numFmtId="164" fontId="20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164" fontId="23" fillId="35" borderId="18" xfId="0" applyNumberFormat="1" applyFont="1" applyFill="1" applyBorder="1" applyAlignment="1">
      <alignment horizontal="right" wrapText="1"/>
    </xf>
    <xf numFmtId="4" fontId="22" fillId="0" borderId="19" xfId="0" applyNumberFormat="1" applyFont="1" applyFill="1" applyBorder="1" applyAlignment="1">
      <alignment horizontal="right" wrapText="1"/>
    </xf>
    <xf numFmtId="4" fontId="23" fillId="35" borderId="19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center" wrapText="1"/>
    </xf>
    <xf numFmtId="0" fontId="28" fillId="0" borderId="0" xfId="42" applyNumberFormat="1" applyFont="1" applyFill="1" applyBorder="1" applyAlignment="1" applyProtection="1">
      <alignment horizontal="left" vertical="center"/>
    </xf>
    <xf numFmtId="0" fontId="29" fillId="0" borderId="0" xfId="42" applyNumberFormat="1" applyFont="1" applyFill="1" applyBorder="1" applyAlignment="1" applyProtection="1">
      <alignment horizontal="center" vertical="center" wrapText="1"/>
    </xf>
    <xf numFmtId="0" fontId="30" fillId="0" borderId="0" xfId="42" applyFont="1"/>
    <xf numFmtId="0" fontId="28" fillId="0" borderId="0" xfId="42" applyNumberFormat="1" applyFont="1" applyFill="1" applyBorder="1" applyAlignment="1" applyProtection="1">
      <alignment vertical="center" wrapText="1"/>
    </xf>
    <xf numFmtId="0" fontId="32" fillId="0" borderId="0" xfId="42" applyFont="1" applyAlignment="1">
      <alignment wrapText="1"/>
    </xf>
    <xf numFmtId="0" fontId="31" fillId="0" borderId="0" xfId="42" applyNumberFormat="1" applyFont="1" applyFill="1" applyBorder="1" applyAlignment="1" applyProtection="1">
      <alignment horizontal="center" vertical="center" wrapText="1"/>
    </xf>
    <xf numFmtId="0" fontId="33" fillId="0" borderId="0" xfId="42" applyNumberFormat="1" applyFont="1" applyFill="1" applyBorder="1" applyAlignment="1" applyProtection="1">
      <alignment vertical="center" wrapText="1"/>
    </xf>
    <xf numFmtId="0" fontId="32" fillId="0" borderId="0" xfId="42" applyFont="1" applyAlignment="1">
      <alignment vertical="center" wrapText="1"/>
    </xf>
    <xf numFmtId="0" fontId="35" fillId="0" borderId="12" xfId="43" applyFont="1" applyFill="1" applyBorder="1" applyAlignment="1">
      <alignment horizontal="center" wrapText="1"/>
    </xf>
    <xf numFmtId="0" fontId="35" fillId="0" borderId="12" xfId="43" applyFont="1" applyFill="1" applyBorder="1" applyAlignment="1">
      <alignment horizontal="center"/>
    </xf>
    <xf numFmtId="0" fontId="36" fillId="0" borderId="12" xfId="42" quotePrefix="1" applyFont="1" applyFill="1" applyBorder="1" applyAlignment="1">
      <alignment horizontal="center" vertical="center" wrapText="1"/>
    </xf>
    <xf numFmtId="0" fontId="37" fillId="0" borderId="0" xfId="42" applyFont="1" applyFill="1"/>
    <xf numFmtId="0" fontId="38" fillId="0" borderId="12" xfId="42" applyNumberFormat="1" applyFont="1" applyFill="1" applyBorder="1" applyAlignment="1" applyProtection="1">
      <alignment horizontal="left" vertical="center" wrapText="1"/>
    </xf>
    <xf numFmtId="3" fontId="33" fillId="0" borderId="12" xfId="42" applyNumberFormat="1" applyFont="1" applyFill="1" applyBorder="1" applyAlignment="1">
      <alignment horizontal="right"/>
    </xf>
    <xf numFmtId="0" fontId="39" fillId="0" borderId="12" xfId="42" applyNumberFormat="1" applyFont="1" applyFill="1" applyBorder="1" applyAlignment="1" applyProtection="1">
      <alignment horizontal="left" vertical="center" wrapText="1" indent="2"/>
    </xf>
    <xf numFmtId="0" fontId="39" fillId="0" borderId="12" xfId="42" applyNumberFormat="1" applyFont="1" applyFill="1" applyBorder="1" applyAlignment="1" applyProtection="1">
      <alignment horizontal="left" vertical="center" wrapText="1"/>
    </xf>
    <xf numFmtId="0" fontId="40" fillId="0" borderId="12" xfId="42" quotePrefix="1" applyFont="1" applyFill="1" applyBorder="1" applyAlignment="1">
      <alignment horizontal="left" vertical="center" wrapText="1"/>
    </xf>
    <xf numFmtId="0" fontId="38" fillId="0" borderId="12" xfId="42" applyNumberFormat="1" applyFont="1" applyFill="1" applyBorder="1" applyAlignment="1" applyProtection="1">
      <alignment vertical="center" wrapText="1"/>
    </xf>
    <xf numFmtId="0" fontId="39" fillId="0" borderId="12" xfId="42" applyNumberFormat="1" applyFont="1" applyFill="1" applyBorder="1" applyAlignment="1" applyProtection="1">
      <alignment vertical="center" wrapText="1"/>
    </xf>
    <xf numFmtId="0" fontId="30" fillId="0" borderId="0" xfId="42" applyFont="1" applyFill="1"/>
    <xf numFmtId="0" fontId="41" fillId="0" borderId="0" xfId="42" applyFont="1" applyFill="1"/>
    <xf numFmtId="0" fontId="41" fillId="0" borderId="0" xfId="42" applyFont="1"/>
    <xf numFmtId="0" fontId="30" fillId="0" borderId="12" xfId="42" applyFont="1" applyFill="1" applyBorder="1" applyAlignment="1">
      <alignment horizontal="center"/>
    </xf>
    <xf numFmtId="0" fontId="30" fillId="0" borderId="12" xfId="42" applyFont="1" applyFill="1" applyBorder="1"/>
    <xf numFmtId="0" fontId="40" fillId="0" borderId="12" xfId="42" applyNumberFormat="1" applyFont="1" applyFill="1" applyBorder="1" applyAlignment="1" applyProtection="1">
      <alignment horizontal="left" vertical="center" wrapText="1" indent="1"/>
    </xf>
    <xf numFmtId="0" fontId="30" fillId="0" borderId="12" xfId="42" applyFont="1" applyBorder="1"/>
    <xf numFmtId="0" fontId="38" fillId="36" borderId="12" xfId="42" applyNumberFormat="1" applyFont="1" applyFill="1" applyBorder="1" applyAlignment="1" applyProtection="1">
      <alignment horizontal="left" vertical="center" wrapText="1"/>
    </xf>
    <xf numFmtId="3" fontId="33" fillId="36" borderId="12" xfId="42" applyNumberFormat="1" applyFont="1" applyFill="1" applyBorder="1" applyAlignment="1">
      <alignment horizontal="right"/>
    </xf>
    <xf numFmtId="0" fontId="39" fillId="36" borderId="12" xfId="42" applyNumberFormat="1" applyFont="1" applyFill="1" applyBorder="1" applyAlignment="1" applyProtection="1">
      <alignment horizontal="left" vertical="center" wrapText="1" indent="2"/>
    </xf>
    <xf numFmtId="0" fontId="39" fillId="36" borderId="12" xfId="42" applyNumberFormat="1" applyFont="1" applyFill="1" applyBorder="1" applyAlignment="1" applyProtection="1">
      <alignment horizontal="left" vertical="center" wrapText="1"/>
    </xf>
    <xf numFmtId="0" fontId="30" fillId="0" borderId="12" xfId="42" applyFont="1" applyBorder="1" applyAlignment="1">
      <alignment horizontal="center"/>
    </xf>
    <xf numFmtId="0" fontId="40" fillId="36" borderId="12" xfId="42" applyFont="1" applyFill="1" applyBorder="1" applyAlignment="1">
      <alignment horizontal="left" vertical="center" indent="1"/>
    </xf>
    <xf numFmtId="0" fontId="34" fillId="0" borderId="0" xfId="44"/>
    <xf numFmtId="0" fontId="35" fillId="0" borderId="0" xfId="44" applyFont="1"/>
    <xf numFmtId="0" fontId="34" fillId="0" borderId="0" xfId="43"/>
    <xf numFmtId="0" fontId="34" fillId="0" borderId="12" xfId="44" applyFill="1" applyBorder="1"/>
    <xf numFmtId="166" fontId="34" fillId="0" borderId="12" xfId="44" applyNumberFormat="1" applyFill="1" applyBorder="1" applyAlignment="1">
      <alignment horizontal="right"/>
    </xf>
    <xf numFmtId="0" fontId="35" fillId="0" borderId="20" xfId="44" applyFont="1" applyFill="1" applyBorder="1"/>
    <xf numFmtId="0" fontId="34" fillId="0" borderId="0" xfId="45"/>
    <xf numFmtId="0" fontId="35" fillId="0" borderId="0" xfId="45" applyFont="1"/>
    <xf numFmtId="0" fontId="27" fillId="0" borderId="12" xfId="45" applyFont="1" applyFill="1" applyBorder="1"/>
    <xf numFmtId="166" fontId="27" fillId="0" borderId="12" xfId="45" applyNumberFormat="1" applyFont="1" applyFill="1" applyBorder="1" applyAlignment="1">
      <alignment horizontal="right"/>
    </xf>
    <xf numFmtId="0" fontId="27" fillId="0" borderId="0" xfId="45" applyFont="1"/>
    <xf numFmtId="0" fontId="34" fillId="0" borderId="12" xfId="45" applyFill="1" applyBorder="1"/>
    <xf numFmtId="166" fontId="34" fillId="0" borderId="12" xfId="45" applyNumberFormat="1" applyFill="1" applyBorder="1" applyAlignment="1">
      <alignment horizontal="right"/>
    </xf>
    <xf numFmtId="0" fontId="34" fillId="0" borderId="12" xfId="45" applyFill="1" applyBorder="1" applyAlignment="1">
      <alignment wrapText="1"/>
    </xf>
    <xf numFmtId="0" fontId="34" fillId="0" borderId="0" xfId="45" applyFill="1" applyBorder="1"/>
    <xf numFmtId="166" fontId="34" fillId="0" borderId="0" xfId="45" applyNumberFormat="1" applyFill="1" applyBorder="1" applyAlignment="1">
      <alignment horizontal="right"/>
    </xf>
    <xf numFmtId="0" fontId="34" fillId="0" borderId="12" xfId="43" applyFill="1" applyBorder="1"/>
    <xf numFmtId="166" fontId="34" fillId="0" borderId="12" xfId="43" applyNumberFormat="1" applyFill="1" applyBorder="1" applyAlignment="1">
      <alignment horizontal="right"/>
    </xf>
    <xf numFmtId="0" fontId="27" fillId="0" borderId="12" xfId="43" applyFont="1" applyFill="1" applyBorder="1"/>
    <xf numFmtId="166" fontId="27" fillId="0" borderId="12" xfId="43" applyNumberFormat="1" applyFont="1" applyFill="1" applyBorder="1" applyAlignment="1">
      <alignment horizontal="right"/>
    </xf>
    <xf numFmtId="166" fontId="43" fillId="0" borderId="12" xfId="45" applyNumberFormat="1" applyFont="1" applyFill="1" applyBorder="1" applyAlignment="1">
      <alignment horizontal="right"/>
    </xf>
    <xf numFmtId="166" fontId="43" fillId="0" borderId="12" xfId="43" applyNumberFormat="1" applyFont="1" applyFill="1" applyBorder="1" applyAlignment="1">
      <alignment horizontal="right"/>
    </xf>
    <xf numFmtId="0" fontId="35" fillId="0" borderId="0" xfId="43" applyFont="1"/>
    <xf numFmtId="0" fontId="27" fillId="0" borderId="0" xfId="43" applyFont="1"/>
    <xf numFmtId="0" fontId="34" fillId="0" borderId="12" xfId="43" applyFill="1" applyBorder="1" applyAlignment="1">
      <alignment wrapText="1"/>
    </xf>
    <xf numFmtId="0" fontId="34" fillId="0" borderId="0" xfId="43" applyFill="1"/>
    <xf numFmtId="166" fontId="34" fillId="0" borderId="0" xfId="43" applyNumberFormat="1" applyFill="1" applyAlignment="1">
      <alignment horizontal="right"/>
    </xf>
    <xf numFmtId="0" fontId="0" fillId="0" borderId="0" xfId="43" applyFont="1"/>
    <xf numFmtId="0" fontId="35" fillId="0" borderId="20" xfId="43" applyFont="1" applyFill="1" applyBorder="1"/>
    <xf numFmtId="0" fontId="35" fillId="0" borderId="12" xfId="43" applyFont="1" applyBorder="1" applyAlignment="1">
      <alignment horizontal="center" wrapText="1"/>
    </xf>
    <xf numFmtId="0" fontId="35" fillId="0" borderId="12" xfId="43" applyFont="1" applyBorder="1" applyAlignment="1">
      <alignment horizontal="center"/>
    </xf>
    <xf numFmtId="0" fontId="44" fillId="0" borderId="12" xfId="43" applyFont="1" applyBorder="1" applyAlignment="1">
      <alignment horizontal="center"/>
    </xf>
    <xf numFmtId="0" fontId="44" fillId="0" borderId="12" xfId="43" applyFont="1" applyBorder="1" applyAlignment="1">
      <alignment horizontal="center" wrapText="1"/>
    </xf>
    <xf numFmtId="0" fontId="0" fillId="0" borderId="12" xfId="43" applyFont="1" applyBorder="1"/>
    <xf numFmtId="166" fontId="45" fillId="0" borderId="12" xfId="43" applyNumberFormat="1" applyFont="1" applyBorder="1" applyAlignment="1">
      <alignment horizontal="right"/>
    </xf>
    <xf numFmtId="166" fontId="34" fillId="0" borderId="12" xfId="43" applyNumberFormat="1" applyBorder="1" applyAlignment="1">
      <alignment horizontal="right"/>
    </xf>
    <xf numFmtId="0" fontId="0" fillId="0" borderId="12" xfId="43" applyFont="1" applyBorder="1" applyAlignment="1">
      <alignment wrapText="1"/>
    </xf>
    <xf numFmtId="166" fontId="34" fillId="0" borderId="0" xfId="43" applyNumberFormat="1"/>
    <xf numFmtId="166" fontId="34" fillId="0" borderId="20" xfId="43" applyNumberFormat="1" applyBorder="1" applyAlignment="1">
      <alignment horizontal="right"/>
    </xf>
    <xf numFmtId="0" fontId="27" fillId="0" borderId="0" xfId="43" applyFont="1" applyAlignment="1">
      <alignment horizontal="center" wrapText="1"/>
    </xf>
    <xf numFmtId="4" fontId="34" fillId="0" borderId="12" xfId="43" applyNumberFormat="1" applyBorder="1"/>
    <xf numFmtId="4" fontId="34" fillId="0" borderId="12" xfId="43" applyNumberFormat="1" applyFill="1" applyBorder="1" applyAlignment="1">
      <alignment horizontal="right"/>
    </xf>
    <xf numFmtId="0" fontId="34" fillId="0" borderId="20" xfId="43" applyBorder="1"/>
    <xf numFmtId="166" fontId="45" fillId="0" borderId="12" xfId="43" applyNumberFormat="1" applyFont="1" applyBorder="1" applyAlignment="1">
      <alignment horizontal="center"/>
    </xf>
    <xf numFmtId="4" fontId="34" fillId="0" borderId="12" xfId="43" applyNumberFormat="1" applyBorder="1" applyAlignment="1">
      <alignment horizontal="center"/>
    </xf>
    <xf numFmtId="0" fontId="21" fillId="35" borderId="11" xfId="0" applyFont="1" applyFill="1" applyBorder="1" applyAlignment="1">
      <alignment horizontal="left" wrapText="1" indent="3"/>
    </xf>
    <xf numFmtId="4" fontId="21" fillId="0" borderId="11" xfId="0" applyNumberFormat="1" applyFont="1" applyFill="1" applyBorder="1" applyAlignment="1">
      <alignment horizontal="right" wrapText="1"/>
    </xf>
    <xf numFmtId="164" fontId="25" fillId="0" borderId="16" xfId="0" applyNumberFormat="1" applyFont="1" applyBorder="1" applyAlignment="1">
      <alignment horizontal="center"/>
    </xf>
    <xf numFmtId="0" fontId="21" fillId="35" borderId="11" xfId="0" applyFont="1" applyFill="1" applyBorder="1" applyAlignment="1">
      <alignment horizontal="left" wrapText="1" indent="4"/>
    </xf>
    <xf numFmtId="164" fontId="25" fillId="0" borderId="17" xfId="0" applyNumberFormat="1" applyFont="1" applyBorder="1" applyAlignment="1">
      <alignment horizontal="center"/>
    </xf>
    <xf numFmtId="0" fontId="21" fillId="35" borderId="14" xfId="0" applyFont="1" applyFill="1" applyBorder="1" applyAlignment="1">
      <alignment horizontal="right" wrapText="1"/>
    </xf>
    <xf numFmtId="164" fontId="25" fillId="0" borderId="16" xfId="0" applyNumberFormat="1" applyFont="1" applyBorder="1"/>
    <xf numFmtId="0" fontId="21" fillId="35" borderId="14" xfId="0" applyFont="1" applyFill="1" applyBorder="1" applyAlignment="1">
      <alignment wrapText="1"/>
    </xf>
    <xf numFmtId="0" fontId="46" fillId="0" borderId="12" xfId="42" applyFont="1" applyBorder="1" applyAlignment="1">
      <alignment horizontal="center"/>
    </xf>
    <xf numFmtId="0" fontId="37" fillId="0" borderId="12" xfId="42" applyFont="1" applyFill="1" applyBorder="1" applyAlignment="1">
      <alignment horizontal="center"/>
    </xf>
    <xf numFmtId="0" fontId="0" fillId="0" borderId="21" xfId="43" applyFont="1" applyBorder="1"/>
    <xf numFmtId="4" fontId="34" fillId="0" borderId="12" xfId="43" applyNumberFormat="1" applyBorder="1" applyAlignment="1">
      <alignment horizontal="right"/>
    </xf>
    <xf numFmtId="2" fontId="27" fillId="0" borderId="0" xfId="43" applyNumberFormat="1" applyFont="1" applyAlignment="1">
      <alignment horizontal="center" vertical="center" wrapText="1"/>
    </xf>
    <xf numFmtId="2" fontId="16" fillId="0" borderId="0" xfId="43" applyNumberFormat="1" applyFont="1" applyAlignment="1">
      <alignment horizontal="center" vertical="center" wrapText="1"/>
    </xf>
    <xf numFmtId="0" fontId="27" fillId="0" borderId="0" xfId="43" applyFont="1" applyAlignment="1">
      <alignment horizontal="center" wrapText="1"/>
    </xf>
    <xf numFmtId="2" fontId="16" fillId="0" borderId="0" xfId="45" applyNumberFormat="1" applyFont="1" applyAlignment="1">
      <alignment horizontal="center" vertical="center" wrapText="1"/>
    </xf>
    <xf numFmtId="2" fontId="34" fillId="0" borderId="0" xfId="45" applyNumberFormat="1" applyAlignment="1">
      <alignment wrapText="1"/>
    </xf>
    <xf numFmtId="0" fontId="34" fillId="0" borderId="0" xfId="43" applyAlignment="1">
      <alignment wrapText="1"/>
    </xf>
    <xf numFmtId="0" fontId="31" fillId="0" borderId="0" xfId="42" applyNumberFormat="1" applyFont="1" applyFill="1" applyBorder="1" applyAlignment="1" applyProtection="1">
      <alignment horizontal="center" vertical="center" wrapText="1"/>
    </xf>
    <xf numFmtId="0" fontId="42" fillId="0" borderId="0" xfId="42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rmal 4" xfId="45"/>
    <cellStyle name="Normalno 2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torac-kusic/Desktop/PNY%20UFD30/Plan%202026/Plan%202026.-202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P i R po ekonom klasif."/>
      <sheetName val="P i R po izvorima"/>
      <sheetName val="Rashodi prema funkcijskoj klasi"/>
      <sheetName val=" Račun financiranja"/>
      <sheetName val="Posebni dio"/>
    </sheetNames>
    <sheetDataSet>
      <sheetData sheetId="0"/>
      <sheetData sheetId="1">
        <row r="10">
          <cell r="E10">
            <v>1055300</v>
          </cell>
        </row>
        <row r="30">
          <cell r="E30">
            <v>1048800</v>
          </cell>
        </row>
        <row r="34">
          <cell r="E34">
            <v>27000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sqref="A1:E2"/>
    </sheetView>
  </sheetViews>
  <sheetFormatPr defaultRowHeight="14.4" x14ac:dyDescent="0.3"/>
  <cols>
    <col min="1" max="1" width="35.77734375" style="73" customWidth="1"/>
    <col min="2" max="2" width="12.21875" style="73" customWidth="1"/>
    <col min="3" max="3" width="10.44140625" style="73" customWidth="1"/>
    <col min="4" max="4" width="11.5546875" style="73" bestFit="1" customWidth="1"/>
    <col min="5" max="5" width="10" style="73" bestFit="1" customWidth="1"/>
    <col min="6" max="7" width="8.88671875" style="73"/>
    <col min="8" max="8" width="9.77734375" style="73" bestFit="1" customWidth="1"/>
    <col min="9" max="16384" width="8.88671875" style="73"/>
  </cols>
  <sheetData>
    <row r="1" spans="1:8" x14ac:dyDescent="0.3">
      <c r="A1" s="128" t="s">
        <v>148</v>
      </c>
      <c r="B1" s="129"/>
      <c r="C1" s="129"/>
      <c r="D1" s="129"/>
      <c r="E1" s="129"/>
    </row>
    <row r="2" spans="1:8" x14ac:dyDescent="0.3">
      <c r="A2" s="129"/>
      <c r="B2" s="129"/>
      <c r="C2" s="129"/>
      <c r="D2" s="129"/>
      <c r="E2" s="129"/>
    </row>
    <row r="4" spans="1:8" x14ac:dyDescent="0.3">
      <c r="A4" s="130" t="s">
        <v>128</v>
      </c>
      <c r="B4" s="130"/>
      <c r="C4" s="130"/>
      <c r="D4" s="130"/>
      <c r="E4" s="130"/>
    </row>
    <row r="5" spans="1:8" x14ac:dyDescent="0.3">
      <c r="A5" s="130" t="s">
        <v>129</v>
      </c>
      <c r="B5" s="130"/>
      <c r="C5" s="130"/>
      <c r="D5" s="130"/>
      <c r="E5" s="130"/>
    </row>
    <row r="7" spans="1:8" ht="36.6" customHeight="1" x14ac:dyDescent="0.3">
      <c r="A7" s="100" t="s">
        <v>130</v>
      </c>
      <c r="B7" s="100" t="s">
        <v>0</v>
      </c>
      <c r="C7" s="100" t="s">
        <v>147</v>
      </c>
      <c r="D7" s="100" t="s">
        <v>60</v>
      </c>
      <c r="E7" s="100" t="s">
        <v>32</v>
      </c>
    </row>
    <row r="8" spans="1:8" x14ac:dyDescent="0.3">
      <c r="A8" s="102">
        <v>1</v>
      </c>
      <c r="B8" s="102">
        <v>5</v>
      </c>
      <c r="C8" s="103">
        <v>4</v>
      </c>
      <c r="D8" s="102">
        <v>5</v>
      </c>
      <c r="E8" s="103">
        <v>6</v>
      </c>
    </row>
    <row r="9" spans="1:8" x14ac:dyDescent="0.3">
      <c r="A9" s="104" t="s">
        <v>131</v>
      </c>
      <c r="B9" s="105">
        <v>1055300</v>
      </c>
      <c r="C9" s="105">
        <f>D9-B9</f>
        <v>0</v>
      </c>
      <c r="D9" s="105">
        <f t="shared" ref="D9" si="0">SUM(D10)</f>
        <v>1055300</v>
      </c>
      <c r="E9" s="105">
        <f>D9/B9*100</f>
        <v>100</v>
      </c>
    </row>
    <row r="10" spans="1:8" x14ac:dyDescent="0.3">
      <c r="A10" s="104" t="s">
        <v>132</v>
      </c>
      <c r="B10" s="106">
        <v>1055300</v>
      </c>
      <c r="C10" s="105">
        <f t="shared" ref="C10:C16" si="1">D10-B10</f>
        <v>0</v>
      </c>
      <c r="D10" s="106">
        <f>'[1]P i R po ekonom klasif.'!E10</f>
        <v>1055300</v>
      </c>
      <c r="E10" s="105">
        <f>D10/B10*100</f>
        <v>100</v>
      </c>
    </row>
    <row r="11" spans="1:8" ht="28.95" customHeight="1" x14ac:dyDescent="0.3">
      <c r="A11" s="107" t="s">
        <v>133</v>
      </c>
      <c r="B11" s="114" t="s">
        <v>33</v>
      </c>
      <c r="C11" s="114" t="s">
        <v>33</v>
      </c>
      <c r="D11" s="114" t="s">
        <v>33</v>
      </c>
      <c r="E11" s="114" t="s">
        <v>33</v>
      </c>
      <c r="H11" s="108"/>
    </row>
    <row r="12" spans="1:8" x14ac:dyDescent="0.3">
      <c r="A12" s="126"/>
      <c r="B12" s="109"/>
      <c r="C12" s="105"/>
      <c r="D12" s="109"/>
      <c r="E12" s="105"/>
    </row>
    <row r="13" spans="1:8" x14ac:dyDescent="0.3">
      <c r="A13" s="104" t="s">
        <v>134</v>
      </c>
      <c r="B13" s="105">
        <v>1075800</v>
      </c>
      <c r="C13" s="105">
        <f t="shared" si="1"/>
        <v>0</v>
      </c>
      <c r="D13" s="105">
        <f t="shared" ref="D13" si="2">SUM(D14:D15)</f>
        <v>1075800</v>
      </c>
      <c r="E13" s="105">
        <f t="shared" ref="E13:E16" si="3">D13/B13*100</f>
        <v>100</v>
      </c>
    </row>
    <row r="14" spans="1:8" x14ac:dyDescent="0.3">
      <c r="A14" s="104" t="s">
        <v>135</v>
      </c>
      <c r="B14" s="106">
        <v>1048800</v>
      </c>
      <c r="C14" s="105">
        <f t="shared" si="1"/>
        <v>0</v>
      </c>
      <c r="D14" s="106">
        <f>'[1]P i R po ekonom klasif.'!E30</f>
        <v>1048800</v>
      </c>
      <c r="E14" s="105">
        <f t="shared" si="3"/>
        <v>100</v>
      </c>
    </row>
    <row r="15" spans="1:8" ht="28.95" customHeight="1" x14ac:dyDescent="0.3">
      <c r="A15" s="107" t="s">
        <v>136</v>
      </c>
      <c r="B15" s="106">
        <v>27000</v>
      </c>
      <c r="C15" s="105">
        <f t="shared" si="1"/>
        <v>0</v>
      </c>
      <c r="D15" s="106">
        <f>'[1]P i R po ekonom klasif.'!E34</f>
        <v>27000</v>
      </c>
      <c r="E15" s="105">
        <f t="shared" si="3"/>
        <v>100</v>
      </c>
    </row>
    <row r="16" spans="1:8" x14ac:dyDescent="0.3">
      <c r="A16" s="104" t="s">
        <v>137</v>
      </c>
      <c r="B16" s="106">
        <v>-20500</v>
      </c>
      <c r="C16" s="105">
        <f t="shared" si="1"/>
        <v>0</v>
      </c>
      <c r="D16" s="106">
        <f>D9-D13</f>
        <v>-20500</v>
      </c>
      <c r="E16" s="105">
        <f t="shared" si="3"/>
        <v>100</v>
      </c>
    </row>
    <row r="19" spans="1:5" x14ac:dyDescent="0.3">
      <c r="A19" s="130" t="s">
        <v>138</v>
      </c>
      <c r="B19" s="130"/>
      <c r="C19" s="130"/>
      <c r="D19" s="130"/>
      <c r="E19" s="130"/>
    </row>
    <row r="20" spans="1:5" x14ac:dyDescent="0.3">
      <c r="A20" s="110"/>
      <c r="B20" s="110"/>
      <c r="C20" s="110"/>
      <c r="D20" s="110"/>
      <c r="E20" s="110"/>
    </row>
    <row r="21" spans="1:5" ht="43.2" x14ac:dyDescent="0.3">
      <c r="A21" s="100" t="s">
        <v>130</v>
      </c>
      <c r="B21" s="100" t="s">
        <v>0</v>
      </c>
      <c r="C21" s="100" t="s">
        <v>147</v>
      </c>
      <c r="D21" s="100" t="s">
        <v>60</v>
      </c>
      <c r="E21" s="100" t="s">
        <v>32</v>
      </c>
    </row>
    <row r="22" spans="1:5" ht="28.95" customHeight="1" x14ac:dyDescent="0.3">
      <c r="A22" s="107" t="s">
        <v>139</v>
      </c>
      <c r="B22" s="106"/>
      <c r="C22" s="106"/>
      <c r="D22" s="106"/>
      <c r="E22" s="106"/>
    </row>
    <row r="23" spans="1:5" ht="28.95" customHeight="1" x14ac:dyDescent="0.3">
      <c r="A23" s="107" t="s">
        <v>140</v>
      </c>
      <c r="B23" s="106"/>
      <c r="C23" s="106"/>
      <c r="D23" s="106"/>
      <c r="E23" s="106"/>
    </row>
    <row r="24" spans="1:5" x14ac:dyDescent="0.3">
      <c r="A24" s="104" t="s">
        <v>141</v>
      </c>
      <c r="B24" s="106"/>
      <c r="C24" s="106"/>
      <c r="D24" s="106"/>
      <c r="E24" s="106"/>
    </row>
    <row r="25" spans="1:5" ht="28.8" x14ac:dyDescent="0.3">
      <c r="A25" s="107" t="s">
        <v>142</v>
      </c>
      <c r="B25" s="106">
        <f>B16+B24</f>
        <v>-20500</v>
      </c>
      <c r="C25" s="106">
        <f t="shared" ref="C25:E25" si="4">C16+C24</f>
        <v>0</v>
      </c>
      <c r="D25" s="106">
        <f t="shared" si="4"/>
        <v>-20500</v>
      </c>
      <c r="E25" s="106">
        <f t="shared" si="4"/>
        <v>100</v>
      </c>
    </row>
    <row r="28" spans="1:5" x14ac:dyDescent="0.3">
      <c r="A28" s="130" t="s">
        <v>143</v>
      </c>
      <c r="B28" s="130"/>
      <c r="C28" s="130"/>
      <c r="D28" s="130"/>
      <c r="E28" s="130"/>
    </row>
    <row r="30" spans="1:5" ht="43.2" x14ac:dyDescent="0.3">
      <c r="A30" s="100" t="s">
        <v>46</v>
      </c>
      <c r="B30" s="100" t="s">
        <v>0</v>
      </c>
      <c r="C30" s="100" t="s">
        <v>147</v>
      </c>
      <c r="D30" s="100" t="s">
        <v>60</v>
      </c>
      <c r="E30" s="100" t="s">
        <v>32</v>
      </c>
    </row>
    <row r="31" spans="1:5" ht="28.95" customHeight="1" x14ac:dyDescent="0.3">
      <c r="A31" s="107" t="s">
        <v>144</v>
      </c>
      <c r="B31" s="111">
        <v>20500</v>
      </c>
      <c r="C31" s="111">
        <v>0</v>
      </c>
      <c r="D31" s="111">
        <v>20500</v>
      </c>
      <c r="E31" s="111">
        <f>D31/B31*100</f>
        <v>100</v>
      </c>
    </row>
    <row r="32" spans="1:5" ht="28.95" customHeight="1" x14ac:dyDescent="0.3">
      <c r="A32" s="107" t="s">
        <v>145</v>
      </c>
      <c r="B32" s="112">
        <v>0</v>
      </c>
      <c r="C32" s="112">
        <v>0</v>
      </c>
      <c r="D32" s="112">
        <v>0</v>
      </c>
      <c r="E32" s="127">
        <v>100</v>
      </c>
    </row>
    <row r="33" spans="1:5" ht="60" customHeight="1" x14ac:dyDescent="0.3">
      <c r="A33" s="107" t="s">
        <v>146</v>
      </c>
      <c r="B33" s="112">
        <f>B16+B24+B31-B32</f>
        <v>0</v>
      </c>
      <c r="C33" s="112">
        <f>C16+C24+C31-C32</f>
        <v>0</v>
      </c>
      <c r="D33" s="112">
        <f>D16+D24+D31-D32</f>
        <v>0</v>
      </c>
      <c r="E33" s="115" t="s">
        <v>33</v>
      </c>
    </row>
    <row r="34" spans="1:5" x14ac:dyDescent="0.3">
      <c r="A34" s="113"/>
      <c r="B34" s="113"/>
      <c r="C34" s="113"/>
      <c r="D34" s="113"/>
      <c r="E34" s="113"/>
    </row>
    <row r="35" spans="1:5" x14ac:dyDescent="0.3">
      <c r="B35" s="98"/>
    </row>
  </sheetData>
  <mergeCells count="5">
    <mergeCell ref="A1:E2"/>
    <mergeCell ref="A4:E4"/>
    <mergeCell ref="A5:E5"/>
    <mergeCell ref="A19:E19"/>
    <mergeCell ref="A28:E2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5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A2" sqref="A2:F3"/>
    </sheetView>
  </sheetViews>
  <sheetFormatPr defaultRowHeight="14.4" x14ac:dyDescent="0.3"/>
  <cols>
    <col min="1" max="1" width="8.44140625" style="73" customWidth="1" collapsed="1"/>
    <col min="2" max="2" width="35.5546875" style="73" customWidth="1" collapsed="1"/>
    <col min="3" max="3" width="12.5546875" style="73" customWidth="1" collapsed="1"/>
    <col min="4" max="4" width="10.77734375" style="73" bestFit="1" customWidth="1" collapsed="1"/>
    <col min="5" max="5" width="12.44140625" style="73" bestFit="1" customWidth="1" collapsed="1"/>
    <col min="6" max="6" width="10.77734375" style="73" bestFit="1" customWidth="1" collapsed="1"/>
    <col min="7" max="16384" width="8.88671875" style="73"/>
  </cols>
  <sheetData>
    <row r="1" spans="1:6" x14ac:dyDescent="0.3">
      <c r="A1" s="93"/>
    </row>
    <row r="2" spans="1:6" x14ac:dyDescent="0.3">
      <c r="A2" s="128" t="s">
        <v>148</v>
      </c>
      <c r="B2" s="129"/>
      <c r="C2" s="129"/>
      <c r="D2" s="129"/>
      <c r="E2" s="129"/>
      <c r="F2" s="129"/>
    </row>
    <row r="3" spans="1:6" x14ac:dyDescent="0.3">
      <c r="A3" s="129"/>
      <c r="B3" s="129"/>
      <c r="C3" s="129"/>
      <c r="D3" s="129"/>
      <c r="E3" s="129"/>
      <c r="F3" s="129"/>
    </row>
    <row r="4" spans="1:6" x14ac:dyDescent="0.3">
      <c r="A4" s="93"/>
    </row>
    <row r="5" spans="1:6" x14ac:dyDescent="0.3">
      <c r="A5" s="130" t="s">
        <v>102</v>
      </c>
      <c r="B5" s="130"/>
      <c r="C5" s="130"/>
      <c r="D5" s="130"/>
      <c r="E5" s="130"/>
      <c r="F5" s="130"/>
    </row>
    <row r="6" spans="1:6" x14ac:dyDescent="0.3">
      <c r="A6" s="130" t="s">
        <v>103</v>
      </c>
      <c r="B6" s="130"/>
      <c r="C6" s="130"/>
      <c r="D6" s="130"/>
      <c r="E6" s="130"/>
      <c r="F6" s="130"/>
    </row>
    <row r="7" spans="1:6" x14ac:dyDescent="0.3">
      <c r="A7" s="93"/>
    </row>
    <row r="8" spans="1:6" ht="28.8" x14ac:dyDescent="0.3">
      <c r="A8" s="47" t="s">
        <v>45</v>
      </c>
      <c r="B8" s="48" t="s">
        <v>46</v>
      </c>
      <c r="C8" s="48" t="s">
        <v>0</v>
      </c>
      <c r="D8" s="47" t="s">
        <v>147</v>
      </c>
      <c r="E8" s="48" t="s">
        <v>60</v>
      </c>
      <c r="F8" s="47" t="s">
        <v>32</v>
      </c>
    </row>
    <row r="9" spans="1:6" s="94" customFormat="1" x14ac:dyDescent="0.3">
      <c r="A9" s="89"/>
      <c r="B9" s="89" t="s">
        <v>1</v>
      </c>
      <c r="C9" s="90">
        <v>1055300</v>
      </c>
      <c r="D9" s="90">
        <f>E9-C9</f>
        <v>0</v>
      </c>
      <c r="E9" s="90">
        <v>1055300</v>
      </c>
      <c r="F9" s="90">
        <f>E9/C9*100</f>
        <v>100</v>
      </c>
    </row>
    <row r="10" spans="1:6" s="94" customFormat="1" x14ac:dyDescent="0.3">
      <c r="A10" s="89" t="s">
        <v>104</v>
      </c>
      <c r="B10" s="89" t="s">
        <v>105</v>
      </c>
      <c r="C10" s="90">
        <v>1055300</v>
      </c>
      <c r="D10" s="90">
        <f t="shared" ref="D10:D14" si="0">E10-C10</f>
        <v>0</v>
      </c>
      <c r="E10" s="90">
        <v>1055300</v>
      </c>
      <c r="F10" s="90">
        <f t="shared" ref="F10:F14" si="1">E10/C10*100</f>
        <v>100</v>
      </c>
    </row>
    <row r="11" spans="1:6" ht="34.799999999999997" customHeight="1" x14ac:dyDescent="0.3">
      <c r="A11" s="87" t="s">
        <v>106</v>
      </c>
      <c r="B11" s="95" t="s">
        <v>107</v>
      </c>
      <c r="C11" s="88">
        <v>140000</v>
      </c>
      <c r="D11" s="92">
        <f t="shared" si="0"/>
        <v>0</v>
      </c>
      <c r="E11" s="88">
        <v>140000</v>
      </c>
      <c r="F11" s="92">
        <f t="shared" si="1"/>
        <v>100</v>
      </c>
    </row>
    <row r="12" spans="1:6" ht="48.6" customHeight="1" x14ac:dyDescent="0.3">
      <c r="A12" s="87" t="s">
        <v>108</v>
      </c>
      <c r="B12" s="95" t="s">
        <v>109</v>
      </c>
      <c r="C12" s="88">
        <v>83300</v>
      </c>
      <c r="D12" s="92">
        <f t="shared" si="0"/>
        <v>0</v>
      </c>
      <c r="E12" s="88">
        <v>83300</v>
      </c>
      <c r="F12" s="92">
        <f t="shared" si="1"/>
        <v>100</v>
      </c>
    </row>
    <row r="13" spans="1:6" ht="51" customHeight="1" x14ac:dyDescent="0.3">
      <c r="A13" s="87" t="s">
        <v>110</v>
      </c>
      <c r="B13" s="95" t="s">
        <v>111</v>
      </c>
      <c r="C13" s="88">
        <v>22000</v>
      </c>
      <c r="D13" s="92">
        <f t="shared" si="0"/>
        <v>0</v>
      </c>
      <c r="E13" s="88">
        <v>22000</v>
      </c>
      <c r="F13" s="92">
        <f t="shared" si="1"/>
        <v>100</v>
      </c>
    </row>
    <row r="14" spans="1:6" ht="31.2" customHeight="1" x14ac:dyDescent="0.3">
      <c r="A14" s="87" t="s">
        <v>112</v>
      </c>
      <c r="B14" s="95" t="s">
        <v>113</v>
      </c>
      <c r="C14" s="88">
        <v>810000</v>
      </c>
      <c r="D14" s="92">
        <f t="shared" si="0"/>
        <v>0</v>
      </c>
      <c r="E14" s="88">
        <v>810000</v>
      </c>
      <c r="F14" s="92">
        <f t="shared" si="1"/>
        <v>100</v>
      </c>
    </row>
    <row r="15" spans="1:6" x14ac:dyDescent="0.3">
      <c r="A15" s="96"/>
      <c r="B15" s="96"/>
      <c r="C15" s="97"/>
      <c r="D15" s="97"/>
      <c r="E15" s="97"/>
      <c r="F15" s="97"/>
    </row>
    <row r="18" spans="1:6" ht="28.8" x14ac:dyDescent="0.3">
      <c r="A18" s="100" t="s">
        <v>45</v>
      </c>
      <c r="B18" s="101" t="s">
        <v>46</v>
      </c>
      <c r="C18" s="48" t="s">
        <v>0</v>
      </c>
      <c r="D18" s="47" t="s">
        <v>147</v>
      </c>
      <c r="E18" s="48" t="s">
        <v>60</v>
      </c>
      <c r="F18" s="47" t="s">
        <v>32</v>
      </c>
    </row>
    <row r="19" spans="1:6" x14ac:dyDescent="0.3">
      <c r="A19" s="89"/>
      <c r="B19" s="89" t="s">
        <v>1</v>
      </c>
      <c r="C19" s="90">
        <v>1075800</v>
      </c>
      <c r="D19" s="90">
        <f>E19-C19</f>
        <v>0</v>
      </c>
      <c r="E19" s="90">
        <v>1075800</v>
      </c>
      <c r="F19" s="90">
        <f>E19/C19*100</f>
        <v>100</v>
      </c>
    </row>
    <row r="20" spans="1:6" s="94" customFormat="1" x14ac:dyDescent="0.3">
      <c r="A20" s="89" t="s">
        <v>114</v>
      </c>
      <c r="B20" s="89" t="s">
        <v>115</v>
      </c>
      <c r="C20" s="90">
        <v>1048800</v>
      </c>
      <c r="D20" s="90">
        <f t="shared" ref="D20:D26" si="2">E20-C20</f>
        <v>0</v>
      </c>
      <c r="E20" s="90">
        <v>1048800</v>
      </c>
      <c r="F20" s="90">
        <f t="shared" ref="F20:F26" si="3">E20/C20*100</f>
        <v>100</v>
      </c>
    </row>
    <row r="21" spans="1:6" x14ac:dyDescent="0.3">
      <c r="A21" s="87" t="s">
        <v>116</v>
      </c>
      <c r="B21" s="87" t="s">
        <v>117</v>
      </c>
      <c r="C21" s="88">
        <v>644905</v>
      </c>
      <c r="D21" s="92">
        <f t="shared" si="2"/>
        <v>0</v>
      </c>
      <c r="E21" s="88">
        <v>644905</v>
      </c>
      <c r="F21" s="92">
        <f t="shared" si="3"/>
        <v>100</v>
      </c>
    </row>
    <row r="22" spans="1:6" x14ac:dyDescent="0.3">
      <c r="A22" s="87" t="s">
        <v>118</v>
      </c>
      <c r="B22" s="87" t="s">
        <v>119</v>
      </c>
      <c r="C22" s="88">
        <v>402575</v>
      </c>
      <c r="D22" s="92">
        <f t="shared" si="2"/>
        <v>0</v>
      </c>
      <c r="E22" s="88">
        <v>402575</v>
      </c>
      <c r="F22" s="92">
        <f t="shared" si="3"/>
        <v>100</v>
      </c>
    </row>
    <row r="23" spans="1:6" x14ac:dyDescent="0.3">
      <c r="A23" s="87" t="s">
        <v>120</v>
      </c>
      <c r="B23" s="87" t="s">
        <v>121</v>
      </c>
      <c r="C23" s="88">
        <v>1320</v>
      </c>
      <c r="D23" s="92">
        <f t="shared" si="2"/>
        <v>0</v>
      </c>
      <c r="E23" s="88">
        <v>1320</v>
      </c>
      <c r="F23" s="92">
        <f t="shared" si="3"/>
        <v>100</v>
      </c>
    </row>
    <row r="24" spans="1:6" s="94" customFormat="1" x14ac:dyDescent="0.3">
      <c r="A24" s="89" t="s">
        <v>122</v>
      </c>
      <c r="B24" s="89" t="s">
        <v>123</v>
      </c>
      <c r="C24" s="90">
        <v>27000</v>
      </c>
      <c r="D24" s="90">
        <f t="shared" si="2"/>
        <v>0</v>
      </c>
      <c r="E24" s="90">
        <v>27000</v>
      </c>
      <c r="F24" s="90">
        <f t="shared" si="3"/>
        <v>100</v>
      </c>
    </row>
    <row r="25" spans="1:6" ht="30" customHeight="1" x14ac:dyDescent="0.3">
      <c r="A25" s="87" t="s">
        <v>124</v>
      </c>
      <c r="B25" s="95" t="s">
        <v>125</v>
      </c>
      <c r="C25" s="88">
        <v>12000</v>
      </c>
      <c r="D25" s="92">
        <f t="shared" si="2"/>
        <v>0</v>
      </c>
      <c r="E25" s="88">
        <v>12000</v>
      </c>
      <c r="F25" s="92">
        <f t="shared" si="3"/>
        <v>100</v>
      </c>
    </row>
    <row r="26" spans="1:6" ht="33" customHeight="1" x14ac:dyDescent="0.3">
      <c r="A26" s="87" t="s">
        <v>126</v>
      </c>
      <c r="B26" s="95" t="s">
        <v>127</v>
      </c>
      <c r="C26" s="88">
        <v>15000</v>
      </c>
      <c r="D26" s="92">
        <f t="shared" si="2"/>
        <v>0</v>
      </c>
      <c r="E26" s="88">
        <v>15000</v>
      </c>
      <c r="F26" s="92">
        <f t="shared" si="3"/>
        <v>100</v>
      </c>
    </row>
    <row r="27" spans="1:6" x14ac:dyDescent="0.3">
      <c r="A27" s="99"/>
      <c r="B27" s="99"/>
      <c r="C27" s="99"/>
      <c r="D27" s="99"/>
      <c r="E27" s="99"/>
      <c r="F27" s="99"/>
    </row>
  </sheetData>
  <mergeCells count="3">
    <mergeCell ref="A2:F3"/>
    <mergeCell ref="A5:F5"/>
    <mergeCell ref="A6:F6"/>
  </mergeCells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zoomScaleNormal="100" workbookViewId="0">
      <selection activeCell="A2" sqref="A2:F3"/>
    </sheetView>
  </sheetViews>
  <sheetFormatPr defaultRowHeight="14.4" x14ac:dyDescent="0.3"/>
  <cols>
    <col min="1" max="1" width="12.6640625" style="77" bestFit="1" customWidth="1" collapsed="1"/>
    <col min="2" max="2" width="38.88671875" style="77" customWidth="1" collapsed="1"/>
    <col min="3" max="3" width="11.6640625" style="77" bestFit="1" customWidth="1" collapsed="1"/>
    <col min="4" max="4" width="10.77734375" style="77" bestFit="1" customWidth="1" collapsed="1"/>
    <col min="5" max="5" width="12.44140625" style="77" bestFit="1" customWidth="1" collapsed="1"/>
    <col min="6" max="6" width="10.77734375" style="77" bestFit="1" customWidth="1" collapsed="1"/>
    <col min="7" max="16384" width="8.88671875" style="77"/>
  </cols>
  <sheetData>
    <row r="2" spans="1:6" ht="14.4" customHeight="1" x14ac:dyDescent="0.3">
      <c r="A2" s="128" t="s">
        <v>148</v>
      </c>
      <c r="B2" s="131"/>
      <c r="C2" s="131"/>
      <c r="D2" s="131"/>
      <c r="E2" s="131"/>
      <c r="F2" s="131"/>
    </row>
    <row r="3" spans="1:6" x14ac:dyDescent="0.3">
      <c r="A3" s="131"/>
      <c r="B3" s="131"/>
      <c r="C3" s="131"/>
      <c r="D3" s="131"/>
      <c r="E3" s="131"/>
      <c r="F3" s="131"/>
    </row>
    <row r="5" spans="1:6" ht="14.4" customHeight="1" x14ac:dyDescent="0.3">
      <c r="A5" s="131" t="s">
        <v>66</v>
      </c>
      <c r="B5" s="132"/>
      <c r="C5" s="132"/>
      <c r="D5" s="132"/>
      <c r="E5" s="132"/>
      <c r="F5" s="132"/>
    </row>
    <row r="7" spans="1:6" x14ac:dyDescent="0.3">
      <c r="A7" s="78"/>
    </row>
    <row r="8" spans="1:6" ht="28.8" x14ac:dyDescent="0.3">
      <c r="A8" s="47" t="s">
        <v>45</v>
      </c>
      <c r="B8" s="48" t="s">
        <v>46</v>
      </c>
      <c r="C8" s="48" t="s">
        <v>0</v>
      </c>
      <c r="D8" s="47" t="s">
        <v>147</v>
      </c>
      <c r="E8" s="48" t="s">
        <v>60</v>
      </c>
      <c r="F8" s="47" t="s">
        <v>32</v>
      </c>
    </row>
    <row r="9" spans="1:6" s="81" customFormat="1" x14ac:dyDescent="0.3">
      <c r="A9" s="79"/>
      <c r="B9" s="79" t="s">
        <v>67</v>
      </c>
      <c r="C9" s="80">
        <v>1055300</v>
      </c>
      <c r="D9" s="80">
        <f>E9-C9</f>
        <v>0</v>
      </c>
      <c r="E9" s="80">
        <v>1055300</v>
      </c>
      <c r="F9" s="80">
        <f>E9/C9*100</f>
        <v>100</v>
      </c>
    </row>
    <row r="10" spans="1:6" s="81" customFormat="1" x14ac:dyDescent="0.3">
      <c r="A10" s="79" t="s">
        <v>68</v>
      </c>
      <c r="B10" s="79" t="s">
        <v>69</v>
      </c>
      <c r="C10" s="80">
        <v>810000</v>
      </c>
      <c r="D10" s="80">
        <f t="shared" ref="D10:D21" si="0">E10-C10</f>
        <v>0</v>
      </c>
      <c r="E10" s="80">
        <v>810000</v>
      </c>
      <c r="F10" s="80">
        <f t="shared" ref="F10:F21" si="1">E10/C10*100</f>
        <v>100</v>
      </c>
    </row>
    <row r="11" spans="1:6" x14ac:dyDescent="0.3">
      <c r="A11" s="82" t="s">
        <v>70</v>
      </c>
      <c r="B11" s="82" t="s">
        <v>69</v>
      </c>
      <c r="C11" s="83">
        <v>810000</v>
      </c>
      <c r="D11" s="91">
        <f t="shared" si="0"/>
        <v>0</v>
      </c>
      <c r="E11" s="83">
        <v>810000</v>
      </c>
      <c r="F11" s="91">
        <f t="shared" si="1"/>
        <v>100</v>
      </c>
    </row>
    <row r="12" spans="1:6" s="81" customFormat="1" x14ac:dyDescent="0.3">
      <c r="A12" s="79" t="s">
        <v>71</v>
      </c>
      <c r="B12" s="79" t="s">
        <v>72</v>
      </c>
      <c r="C12" s="80">
        <v>5000</v>
      </c>
      <c r="D12" s="80">
        <f t="shared" si="0"/>
        <v>0</v>
      </c>
      <c r="E12" s="80">
        <v>5000</v>
      </c>
      <c r="F12" s="80">
        <f t="shared" si="1"/>
        <v>100</v>
      </c>
    </row>
    <row r="13" spans="1:6" x14ac:dyDescent="0.3">
      <c r="A13" s="82" t="s">
        <v>73</v>
      </c>
      <c r="B13" s="82" t="s">
        <v>74</v>
      </c>
      <c r="C13" s="83">
        <v>5000</v>
      </c>
      <c r="D13" s="91">
        <f t="shared" si="0"/>
        <v>0</v>
      </c>
      <c r="E13" s="83">
        <v>5000</v>
      </c>
      <c r="F13" s="91">
        <f t="shared" si="1"/>
        <v>100</v>
      </c>
    </row>
    <row r="14" spans="1:6" s="81" customFormat="1" x14ac:dyDescent="0.3">
      <c r="A14" s="79" t="s">
        <v>75</v>
      </c>
      <c r="B14" s="79" t="s">
        <v>76</v>
      </c>
      <c r="C14" s="80">
        <v>83300</v>
      </c>
      <c r="D14" s="80">
        <f t="shared" si="0"/>
        <v>0</v>
      </c>
      <c r="E14" s="80">
        <v>83300</v>
      </c>
      <c r="F14" s="80">
        <f t="shared" si="1"/>
        <v>100</v>
      </c>
    </row>
    <row r="15" spans="1:6" ht="33" customHeight="1" x14ac:dyDescent="0.3">
      <c r="A15" s="82" t="s">
        <v>77</v>
      </c>
      <c r="B15" s="84" t="s">
        <v>78</v>
      </c>
      <c r="C15" s="83">
        <v>83300</v>
      </c>
      <c r="D15" s="91">
        <f t="shared" si="0"/>
        <v>0</v>
      </c>
      <c r="E15" s="83">
        <v>83300</v>
      </c>
      <c r="F15" s="91">
        <f t="shared" si="1"/>
        <v>100</v>
      </c>
    </row>
    <row r="16" spans="1:6" s="81" customFormat="1" x14ac:dyDescent="0.3">
      <c r="A16" s="79" t="s">
        <v>79</v>
      </c>
      <c r="B16" s="79" t="s">
        <v>80</v>
      </c>
      <c r="C16" s="80">
        <v>140000</v>
      </c>
      <c r="D16" s="80">
        <f t="shared" si="0"/>
        <v>0</v>
      </c>
      <c r="E16" s="80">
        <v>140000</v>
      </c>
      <c r="F16" s="80">
        <f t="shared" si="1"/>
        <v>100</v>
      </c>
    </row>
    <row r="17" spans="1:6" x14ac:dyDescent="0.3">
      <c r="A17" s="82" t="s">
        <v>81</v>
      </c>
      <c r="B17" s="82" t="s">
        <v>82</v>
      </c>
      <c r="C17" s="83">
        <v>40000</v>
      </c>
      <c r="D17" s="91">
        <f t="shared" si="0"/>
        <v>0</v>
      </c>
      <c r="E17" s="83">
        <v>40000</v>
      </c>
      <c r="F17" s="91">
        <f t="shared" si="1"/>
        <v>100</v>
      </c>
    </row>
    <row r="18" spans="1:6" x14ac:dyDescent="0.3">
      <c r="A18" s="82" t="s">
        <v>83</v>
      </c>
      <c r="B18" s="82" t="s">
        <v>84</v>
      </c>
      <c r="C18" s="83">
        <v>90000</v>
      </c>
      <c r="D18" s="91">
        <f t="shared" si="0"/>
        <v>0</v>
      </c>
      <c r="E18" s="83">
        <v>90000</v>
      </c>
      <c r="F18" s="91">
        <f t="shared" si="1"/>
        <v>100</v>
      </c>
    </row>
    <row r="19" spans="1:6" x14ac:dyDescent="0.3">
      <c r="A19" s="82" t="s">
        <v>85</v>
      </c>
      <c r="B19" s="82" t="s">
        <v>86</v>
      </c>
      <c r="C19" s="83">
        <v>10000</v>
      </c>
      <c r="D19" s="91">
        <f t="shared" si="0"/>
        <v>0</v>
      </c>
      <c r="E19" s="83">
        <v>10000</v>
      </c>
      <c r="F19" s="91">
        <f t="shared" si="1"/>
        <v>100</v>
      </c>
    </row>
    <row r="20" spans="1:6" s="81" customFormat="1" x14ac:dyDescent="0.3">
      <c r="A20" s="79" t="s">
        <v>89</v>
      </c>
      <c r="B20" s="79" t="s">
        <v>90</v>
      </c>
      <c r="C20" s="80">
        <v>17000</v>
      </c>
      <c r="D20" s="80">
        <f t="shared" si="0"/>
        <v>0</v>
      </c>
      <c r="E20" s="80">
        <v>17000</v>
      </c>
      <c r="F20" s="80">
        <f t="shared" si="1"/>
        <v>100</v>
      </c>
    </row>
    <row r="21" spans="1:6" x14ac:dyDescent="0.3">
      <c r="A21" s="82" t="s">
        <v>91</v>
      </c>
      <c r="B21" s="82" t="s">
        <v>92</v>
      </c>
      <c r="C21" s="83">
        <v>17000</v>
      </c>
      <c r="D21" s="91">
        <f t="shared" si="0"/>
        <v>0</v>
      </c>
      <c r="E21" s="83">
        <v>17000</v>
      </c>
      <c r="F21" s="91">
        <f t="shared" si="1"/>
        <v>100</v>
      </c>
    </row>
    <row r="22" spans="1:6" x14ac:dyDescent="0.3">
      <c r="A22" s="85"/>
      <c r="B22" s="85"/>
      <c r="C22" s="86"/>
      <c r="D22" s="86"/>
      <c r="E22" s="86"/>
      <c r="F22" s="86"/>
    </row>
    <row r="23" spans="1:6" x14ac:dyDescent="0.3">
      <c r="A23" s="85"/>
      <c r="B23" s="85"/>
      <c r="C23" s="86"/>
      <c r="D23" s="86"/>
      <c r="E23" s="86"/>
      <c r="F23" s="86"/>
    </row>
    <row r="25" spans="1:6" ht="28.8" x14ac:dyDescent="0.3">
      <c r="A25" s="47" t="s">
        <v>45</v>
      </c>
      <c r="B25" s="48" t="s">
        <v>46</v>
      </c>
      <c r="C25" s="48" t="s">
        <v>0</v>
      </c>
      <c r="D25" s="47" t="s">
        <v>147</v>
      </c>
      <c r="E25" s="48" t="s">
        <v>60</v>
      </c>
      <c r="F25" s="47" t="s">
        <v>32</v>
      </c>
    </row>
    <row r="26" spans="1:6" s="81" customFormat="1" x14ac:dyDescent="0.3">
      <c r="A26" s="89"/>
      <c r="B26" s="79" t="s">
        <v>101</v>
      </c>
      <c r="C26" s="90">
        <v>1075800</v>
      </c>
      <c r="D26" s="90">
        <f>E26-C26</f>
        <v>0</v>
      </c>
      <c r="E26" s="90">
        <v>1075800</v>
      </c>
      <c r="F26" s="90">
        <f>E26/C26*100</f>
        <v>100</v>
      </c>
    </row>
    <row r="27" spans="1:6" s="81" customFormat="1" x14ac:dyDescent="0.3">
      <c r="A27" s="89" t="s">
        <v>68</v>
      </c>
      <c r="B27" s="89" t="s">
        <v>69</v>
      </c>
      <c r="C27" s="90">
        <v>810000</v>
      </c>
      <c r="D27" s="90">
        <f t="shared" ref="D27:D43" si="2">E27-C27</f>
        <v>0</v>
      </c>
      <c r="E27" s="90">
        <v>810000</v>
      </c>
      <c r="F27" s="90">
        <f t="shared" ref="F27:F43" si="3">E27/C27*100</f>
        <v>100</v>
      </c>
    </row>
    <row r="28" spans="1:6" x14ac:dyDescent="0.3">
      <c r="A28" s="87" t="s">
        <v>70</v>
      </c>
      <c r="B28" s="87" t="s">
        <v>69</v>
      </c>
      <c r="C28" s="88">
        <v>810000</v>
      </c>
      <c r="D28" s="92">
        <f t="shared" si="2"/>
        <v>0</v>
      </c>
      <c r="E28" s="88">
        <v>810000</v>
      </c>
      <c r="F28" s="92">
        <f t="shared" si="3"/>
        <v>100</v>
      </c>
    </row>
    <row r="29" spans="1:6" s="81" customFormat="1" x14ac:dyDescent="0.3">
      <c r="A29" s="89" t="s">
        <v>71</v>
      </c>
      <c r="B29" s="89" t="s">
        <v>72</v>
      </c>
      <c r="C29" s="90">
        <v>5000</v>
      </c>
      <c r="D29" s="90">
        <f t="shared" si="2"/>
        <v>0</v>
      </c>
      <c r="E29" s="90">
        <v>5000</v>
      </c>
      <c r="F29" s="90">
        <f t="shared" si="3"/>
        <v>100</v>
      </c>
    </row>
    <row r="30" spans="1:6" x14ac:dyDescent="0.3">
      <c r="A30" s="87" t="s">
        <v>73</v>
      </c>
      <c r="B30" s="87" t="s">
        <v>74</v>
      </c>
      <c r="C30" s="88">
        <v>5000</v>
      </c>
      <c r="D30" s="92">
        <f t="shared" si="2"/>
        <v>0</v>
      </c>
      <c r="E30" s="88">
        <v>5000</v>
      </c>
      <c r="F30" s="92">
        <f t="shared" si="3"/>
        <v>100</v>
      </c>
    </row>
    <row r="31" spans="1:6" s="81" customFormat="1" x14ac:dyDescent="0.3">
      <c r="A31" s="89" t="s">
        <v>75</v>
      </c>
      <c r="B31" s="89" t="s">
        <v>76</v>
      </c>
      <c r="C31" s="90">
        <v>83300</v>
      </c>
      <c r="D31" s="90">
        <f t="shared" si="2"/>
        <v>0</v>
      </c>
      <c r="E31" s="90">
        <v>83300</v>
      </c>
      <c r="F31" s="90">
        <f t="shared" si="3"/>
        <v>100</v>
      </c>
    </row>
    <row r="32" spans="1:6" x14ac:dyDescent="0.3">
      <c r="A32" s="87" t="s">
        <v>77</v>
      </c>
      <c r="B32" s="87" t="s">
        <v>78</v>
      </c>
      <c r="C32" s="88">
        <v>83300</v>
      </c>
      <c r="D32" s="90">
        <f t="shared" si="2"/>
        <v>0</v>
      </c>
      <c r="E32" s="88">
        <v>83300</v>
      </c>
      <c r="F32" s="92">
        <f t="shared" si="3"/>
        <v>100</v>
      </c>
    </row>
    <row r="33" spans="1:6" s="81" customFormat="1" x14ac:dyDescent="0.3">
      <c r="A33" s="89" t="s">
        <v>79</v>
      </c>
      <c r="B33" s="89" t="s">
        <v>80</v>
      </c>
      <c r="C33" s="90">
        <v>140000</v>
      </c>
      <c r="D33" s="90">
        <f t="shared" si="2"/>
        <v>0</v>
      </c>
      <c r="E33" s="90">
        <v>140000</v>
      </c>
      <c r="F33" s="90">
        <f t="shared" si="3"/>
        <v>100</v>
      </c>
    </row>
    <row r="34" spans="1:6" x14ac:dyDescent="0.3">
      <c r="A34" s="87" t="s">
        <v>81</v>
      </c>
      <c r="B34" s="87" t="s">
        <v>82</v>
      </c>
      <c r="C34" s="88">
        <v>40000</v>
      </c>
      <c r="D34" s="92">
        <f t="shared" si="2"/>
        <v>0</v>
      </c>
      <c r="E34" s="88">
        <v>40000</v>
      </c>
      <c r="F34" s="92">
        <f t="shared" si="3"/>
        <v>100</v>
      </c>
    </row>
    <row r="35" spans="1:6" x14ac:dyDescent="0.3">
      <c r="A35" s="87" t="s">
        <v>83</v>
      </c>
      <c r="B35" s="87" t="s">
        <v>84</v>
      </c>
      <c r="C35" s="88">
        <v>90000</v>
      </c>
      <c r="D35" s="92">
        <f t="shared" si="2"/>
        <v>0</v>
      </c>
      <c r="E35" s="88">
        <v>90000</v>
      </c>
      <c r="F35" s="92">
        <f t="shared" si="3"/>
        <v>100</v>
      </c>
    </row>
    <row r="36" spans="1:6" x14ac:dyDescent="0.3">
      <c r="A36" s="87" t="s">
        <v>85</v>
      </c>
      <c r="B36" s="87" t="s">
        <v>86</v>
      </c>
      <c r="C36" s="88">
        <v>10000</v>
      </c>
      <c r="D36" s="92">
        <f t="shared" si="2"/>
        <v>0</v>
      </c>
      <c r="E36" s="88">
        <v>10000</v>
      </c>
      <c r="F36" s="92">
        <f t="shared" si="3"/>
        <v>100</v>
      </c>
    </row>
    <row r="37" spans="1:6" x14ac:dyDescent="0.3">
      <c r="A37" s="87" t="s">
        <v>87</v>
      </c>
      <c r="B37" s="87" t="s">
        <v>88</v>
      </c>
      <c r="C37" s="88"/>
      <c r="D37" s="92">
        <f t="shared" si="2"/>
        <v>0</v>
      </c>
      <c r="E37" s="88"/>
      <c r="F37" s="90"/>
    </row>
    <row r="38" spans="1:6" s="81" customFormat="1" x14ac:dyDescent="0.3">
      <c r="A38" s="89" t="s">
        <v>89</v>
      </c>
      <c r="B38" s="89" t="s">
        <v>90</v>
      </c>
      <c r="C38" s="90">
        <v>17000</v>
      </c>
      <c r="D38" s="90">
        <f t="shared" si="2"/>
        <v>0</v>
      </c>
      <c r="E38" s="90">
        <v>17000</v>
      </c>
      <c r="F38" s="90">
        <f t="shared" si="3"/>
        <v>100</v>
      </c>
    </row>
    <row r="39" spans="1:6" x14ac:dyDescent="0.3">
      <c r="A39" s="87" t="s">
        <v>91</v>
      </c>
      <c r="B39" s="87" t="s">
        <v>92</v>
      </c>
      <c r="C39" s="88">
        <v>17000</v>
      </c>
      <c r="D39" s="92">
        <f t="shared" si="2"/>
        <v>0</v>
      </c>
      <c r="E39" s="88">
        <v>17000</v>
      </c>
      <c r="F39" s="92">
        <f t="shared" si="3"/>
        <v>100</v>
      </c>
    </row>
    <row r="40" spans="1:6" s="81" customFormat="1" x14ac:dyDescent="0.3">
      <c r="A40" s="89" t="s">
        <v>93</v>
      </c>
      <c r="B40" s="89" t="s">
        <v>94</v>
      </c>
      <c r="C40" s="90">
        <v>20500</v>
      </c>
      <c r="D40" s="90">
        <f t="shared" si="2"/>
        <v>0</v>
      </c>
      <c r="E40" s="90">
        <v>20500</v>
      </c>
      <c r="F40" s="90">
        <f t="shared" si="3"/>
        <v>100</v>
      </c>
    </row>
    <row r="41" spans="1:6" x14ac:dyDescent="0.3">
      <c r="A41" s="87" t="s">
        <v>95</v>
      </c>
      <c r="B41" s="87" t="s">
        <v>96</v>
      </c>
      <c r="C41" s="88">
        <v>2000</v>
      </c>
      <c r="D41" s="92">
        <f t="shared" si="2"/>
        <v>0</v>
      </c>
      <c r="E41" s="88">
        <v>2000</v>
      </c>
      <c r="F41" s="92">
        <f t="shared" si="3"/>
        <v>100</v>
      </c>
    </row>
    <row r="42" spans="1:6" x14ac:dyDescent="0.3">
      <c r="A42" s="87" t="s">
        <v>97</v>
      </c>
      <c r="B42" s="87" t="s">
        <v>98</v>
      </c>
      <c r="C42" s="88">
        <v>14500</v>
      </c>
      <c r="D42" s="92">
        <f t="shared" si="2"/>
        <v>0</v>
      </c>
      <c r="E42" s="88">
        <v>14500</v>
      </c>
      <c r="F42" s="92">
        <f t="shared" si="3"/>
        <v>100</v>
      </c>
    </row>
    <row r="43" spans="1:6" x14ac:dyDescent="0.3">
      <c r="A43" s="87" t="s">
        <v>99</v>
      </c>
      <c r="B43" s="87" t="s">
        <v>100</v>
      </c>
      <c r="C43" s="88">
        <v>4000</v>
      </c>
      <c r="D43" s="92">
        <f t="shared" si="2"/>
        <v>0</v>
      </c>
      <c r="E43" s="88">
        <v>4000</v>
      </c>
      <c r="F43" s="92">
        <f t="shared" si="3"/>
        <v>100</v>
      </c>
    </row>
  </sheetData>
  <mergeCells count="2">
    <mergeCell ref="A2:F3"/>
    <mergeCell ref="A5:F5"/>
  </mergeCells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A3" sqref="A3:F4"/>
    </sheetView>
  </sheetViews>
  <sheetFormatPr defaultRowHeight="14.4" x14ac:dyDescent="0.3"/>
  <cols>
    <col min="1" max="1" width="12.77734375" style="71" bestFit="1" customWidth="1" collapsed="1"/>
    <col min="2" max="2" width="30.109375" style="71" customWidth="1" collapsed="1"/>
    <col min="3" max="3" width="11.5546875" style="71" bestFit="1" customWidth="1" collapsed="1"/>
    <col min="4" max="4" width="10.77734375" style="71" bestFit="1" customWidth="1" collapsed="1"/>
    <col min="5" max="5" width="12.44140625" style="71" bestFit="1" customWidth="1" collapsed="1"/>
    <col min="6" max="6" width="10.77734375" style="71" bestFit="1" customWidth="1" collapsed="1"/>
    <col min="7" max="16384" width="8.88671875" style="71"/>
  </cols>
  <sheetData>
    <row r="3" spans="1:8" x14ac:dyDescent="0.3">
      <c r="A3" s="128" t="s">
        <v>148</v>
      </c>
      <c r="B3" s="129"/>
      <c r="C3" s="129"/>
      <c r="D3" s="129"/>
      <c r="E3" s="129"/>
      <c r="F3" s="129"/>
    </row>
    <row r="4" spans="1:8" x14ac:dyDescent="0.3">
      <c r="A4" s="129"/>
      <c r="B4" s="129"/>
      <c r="C4" s="129"/>
      <c r="D4" s="129"/>
      <c r="E4" s="129"/>
      <c r="F4" s="129"/>
    </row>
    <row r="6" spans="1:8" ht="14.4" customHeight="1" x14ac:dyDescent="0.3">
      <c r="A6" s="129" t="s">
        <v>61</v>
      </c>
      <c r="B6" s="133"/>
      <c r="C6" s="133"/>
      <c r="D6" s="133"/>
      <c r="E6" s="133"/>
      <c r="F6" s="133"/>
    </row>
    <row r="8" spans="1:8" x14ac:dyDescent="0.3">
      <c r="A8" s="72"/>
    </row>
    <row r="9" spans="1:8" ht="28.8" x14ac:dyDescent="0.3">
      <c r="A9" s="47" t="s">
        <v>45</v>
      </c>
      <c r="B9" s="48" t="s">
        <v>46</v>
      </c>
      <c r="C9" s="48" t="s">
        <v>0</v>
      </c>
      <c r="D9" s="47" t="s">
        <v>147</v>
      </c>
      <c r="E9" s="48" t="s">
        <v>60</v>
      </c>
      <c r="F9" s="47" t="s">
        <v>32</v>
      </c>
      <c r="H9" s="73"/>
    </row>
    <row r="10" spans="1:8" x14ac:dyDescent="0.3">
      <c r="A10" s="74" t="s">
        <v>62</v>
      </c>
      <c r="B10" s="74" t="s">
        <v>63</v>
      </c>
      <c r="C10" s="75">
        <v>1075800</v>
      </c>
      <c r="D10" s="75">
        <f>E10-C10</f>
        <v>0</v>
      </c>
      <c r="E10" s="75">
        <v>1075800</v>
      </c>
      <c r="F10" s="75">
        <f>E10/C10*100</f>
        <v>100</v>
      </c>
    </row>
    <row r="11" spans="1:8" x14ac:dyDescent="0.3">
      <c r="A11" s="74" t="s">
        <v>64</v>
      </c>
      <c r="B11" s="74" t="s">
        <v>65</v>
      </c>
      <c r="C11" s="75">
        <v>1075800</v>
      </c>
      <c r="D11" s="75">
        <f>E11-C11</f>
        <v>0</v>
      </c>
      <c r="E11" s="75">
        <v>1075800</v>
      </c>
      <c r="F11" s="75">
        <f>E11/C11*100</f>
        <v>100</v>
      </c>
    </row>
    <row r="12" spans="1:8" x14ac:dyDescent="0.3">
      <c r="A12" s="76"/>
      <c r="B12" s="76"/>
      <c r="C12" s="76"/>
      <c r="D12" s="76"/>
      <c r="E12" s="76"/>
      <c r="F12" s="76"/>
    </row>
  </sheetData>
  <mergeCells count="2">
    <mergeCell ref="A3:F4"/>
    <mergeCell ref="A6:F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workbookViewId="0">
      <selection activeCell="G44" sqref="G44"/>
    </sheetView>
  </sheetViews>
  <sheetFormatPr defaultColWidth="8.88671875" defaultRowHeight="13.8" x14ac:dyDescent="0.25"/>
  <cols>
    <col min="1" max="1" width="7.88671875" style="41" bestFit="1" customWidth="1"/>
    <col min="2" max="2" width="44.6640625" style="41" customWidth="1"/>
    <col min="3" max="5" width="14.77734375" style="41" customWidth="1"/>
    <col min="6" max="6" width="8.6640625" style="41" customWidth="1"/>
    <col min="7" max="8" width="25.33203125" style="41" customWidth="1"/>
    <col min="9" max="16384" width="8.88671875" style="41"/>
  </cols>
  <sheetData>
    <row r="1" spans="1:8" ht="17.399999999999999" x14ac:dyDescent="0.25">
      <c r="A1" s="39"/>
      <c r="B1" s="40"/>
      <c r="C1" s="40"/>
      <c r="D1" s="40"/>
      <c r="E1" s="40"/>
      <c r="F1" s="40"/>
      <c r="G1" s="40"/>
      <c r="H1" s="40"/>
    </row>
    <row r="2" spans="1:8" ht="17.399999999999999" customHeight="1" x14ac:dyDescent="0.25">
      <c r="A2" s="136" t="s">
        <v>148</v>
      </c>
      <c r="B2" s="136"/>
      <c r="C2" s="136"/>
      <c r="D2" s="136"/>
      <c r="E2" s="136"/>
      <c r="F2" s="40"/>
      <c r="G2" s="40"/>
      <c r="H2" s="40"/>
    </row>
    <row r="3" spans="1:8" ht="15.6" customHeight="1" x14ac:dyDescent="0.3">
      <c r="A3" s="134" t="s">
        <v>43</v>
      </c>
      <c r="B3" s="134"/>
      <c r="C3" s="134"/>
      <c r="D3" s="134"/>
      <c r="E3" s="134"/>
      <c r="F3" s="42"/>
      <c r="G3" s="43"/>
      <c r="H3" s="43"/>
    </row>
    <row r="4" spans="1:8" ht="17.399999999999999" x14ac:dyDescent="0.25">
      <c r="A4" s="44"/>
      <c r="B4" s="44"/>
      <c r="C4" s="44"/>
      <c r="D4" s="44"/>
      <c r="E4" s="44"/>
      <c r="F4" s="40"/>
      <c r="G4" s="45"/>
      <c r="H4" s="45"/>
    </row>
    <row r="5" spans="1:8" ht="15.6" customHeight="1" x14ac:dyDescent="0.25">
      <c r="A5" s="134" t="s">
        <v>44</v>
      </c>
      <c r="B5" s="134"/>
      <c r="C5" s="134"/>
      <c r="D5" s="134"/>
      <c r="E5" s="134"/>
      <c r="F5" s="42"/>
      <c r="G5" s="46"/>
      <c r="H5" s="46"/>
    </row>
    <row r="6" spans="1:8" ht="17.399999999999999" x14ac:dyDescent="0.25">
      <c r="A6" s="40"/>
      <c r="B6" s="40"/>
      <c r="C6" s="40"/>
      <c r="D6" s="40"/>
      <c r="E6" s="40"/>
      <c r="F6" s="40"/>
      <c r="G6" s="45"/>
      <c r="H6" s="45"/>
    </row>
    <row r="7" spans="1:8" ht="28.8" x14ac:dyDescent="0.3">
      <c r="A7" s="47" t="s">
        <v>45</v>
      </c>
      <c r="B7" s="48" t="s">
        <v>46</v>
      </c>
      <c r="C7" s="48" t="s">
        <v>0</v>
      </c>
      <c r="D7" s="47" t="s">
        <v>147</v>
      </c>
      <c r="E7" s="48" t="s">
        <v>60</v>
      </c>
      <c r="F7" s="124" t="s">
        <v>32</v>
      </c>
    </row>
    <row r="8" spans="1:8" s="50" customFormat="1" ht="10.199999999999999" x14ac:dyDescent="0.2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125">
        <v>6</v>
      </c>
    </row>
    <row r="9" spans="1:8" x14ac:dyDescent="0.25">
      <c r="A9" s="51">
        <v>8</v>
      </c>
      <c r="B9" s="51" t="s">
        <v>47</v>
      </c>
      <c r="C9" s="51"/>
      <c r="D9" s="51"/>
      <c r="E9" s="52"/>
      <c r="F9" s="64"/>
    </row>
    <row r="10" spans="1:8" x14ac:dyDescent="0.25">
      <c r="A10" s="53">
        <v>84</v>
      </c>
      <c r="B10" s="54" t="s">
        <v>48</v>
      </c>
      <c r="C10" s="51"/>
      <c r="D10" s="51"/>
      <c r="E10" s="52"/>
      <c r="F10" s="64"/>
    </row>
    <row r="11" spans="1:8" x14ac:dyDescent="0.25">
      <c r="A11" s="53" t="s">
        <v>49</v>
      </c>
      <c r="B11" s="55"/>
      <c r="C11" s="54"/>
      <c r="D11" s="54"/>
      <c r="E11" s="52"/>
      <c r="F11" s="64"/>
    </row>
    <row r="12" spans="1:8" x14ac:dyDescent="0.25">
      <c r="A12" s="51">
        <v>5</v>
      </c>
      <c r="B12" s="56" t="s">
        <v>50</v>
      </c>
      <c r="C12" s="54"/>
      <c r="D12" s="54"/>
      <c r="E12" s="52"/>
      <c r="F12" s="64"/>
    </row>
    <row r="13" spans="1:8" x14ac:dyDescent="0.25">
      <c r="A13" s="53">
        <v>54</v>
      </c>
      <c r="B13" s="57" t="s">
        <v>51</v>
      </c>
      <c r="C13" s="54"/>
      <c r="D13" s="54"/>
      <c r="E13" s="52"/>
      <c r="F13" s="64"/>
    </row>
    <row r="14" spans="1:8" x14ac:dyDescent="0.25">
      <c r="A14" s="53" t="s">
        <v>49</v>
      </c>
      <c r="B14" s="56"/>
      <c r="C14" s="54"/>
      <c r="D14" s="54"/>
      <c r="E14" s="52"/>
      <c r="F14" s="64"/>
    </row>
    <row r="15" spans="1:8" x14ac:dyDescent="0.25">
      <c r="A15" s="58"/>
      <c r="B15" s="58"/>
      <c r="C15" s="58"/>
      <c r="D15" s="58"/>
      <c r="E15" s="58"/>
    </row>
    <row r="16" spans="1:8" x14ac:dyDescent="0.25">
      <c r="A16" s="58"/>
      <c r="B16" s="58"/>
      <c r="C16" s="58"/>
      <c r="D16" s="58"/>
      <c r="E16" s="58"/>
    </row>
    <row r="17" spans="1:6" s="60" customFormat="1" ht="15.6" x14ac:dyDescent="0.3">
      <c r="A17" s="59"/>
      <c r="B17" s="135" t="s">
        <v>52</v>
      </c>
      <c r="C17" s="135"/>
      <c r="D17" s="135"/>
      <c r="E17" s="135"/>
    </row>
    <row r="18" spans="1:6" ht="17.399999999999999" x14ac:dyDescent="0.25">
      <c r="A18" s="58"/>
      <c r="B18" s="40"/>
      <c r="C18" s="40"/>
      <c r="D18" s="40"/>
      <c r="E18" s="40"/>
    </row>
    <row r="19" spans="1:6" ht="28.8" x14ac:dyDescent="0.3">
      <c r="A19" s="47" t="s">
        <v>45</v>
      </c>
      <c r="B19" s="48" t="s">
        <v>46</v>
      </c>
      <c r="C19" s="48" t="s">
        <v>0</v>
      </c>
      <c r="D19" s="47" t="s">
        <v>147</v>
      </c>
      <c r="E19" s="48" t="s">
        <v>60</v>
      </c>
      <c r="F19" s="124" t="s">
        <v>32</v>
      </c>
    </row>
    <row r="20" spans="1:6" ht="10.199999999999999" customHeight="1" x14ac:dyDescent="0.25">
      <c r="A20" s="49">
        <v>1</v>
      </c>
      <c r="B20" s="49">
        <v>2</v>
      </c>
      <c r="C20" s="49">
        <v>3</v>
      </c>
      <c r="D20" s="49">
        <v>4</v>
      </c>
      <c r="E20" s="49">
        <v>5</v>
      </c>
      <c r="F20" s="125">
        <v>6</v>
      </c>
    </row>
    <row r="21" spans="1:6" x14ac:dyDescent="0.25">
      <c r="A21" s="51">
        <v>8</v>
      </c>
      <c r="B21" s="51" t="s">
        <v>53</v>
      </c>
      <c r="C21" s="51"/>
      <c r="D21" s="51"/>
      <c r="E21" s="52"/>
      <c r="F21" s="64"/>
    </row>
    <row r="22" spans="1:6" x14ac:dyDescent="0.25">
      <c r="A22" s="53">
        <v>81</v>
      </c>
      <c r="B22" s="54" t="s">
        <v>54</v>
      </c>
      <c r="C22" s="54"/>
      <c r="D22" s="54"/>
      <c r="E22" s="52"/>
      <c r="F22" s="64"/>
    </row>
    <row r="23" spans="1:6" x14ac:dyDescent="0.25">
      <c r="A23" s="61" t="s">
        <v>49</v>
      </c>
      <c r="B23" s="54"/>
      <c r="C23" s="62"/>
      <c r="D23" s="62"/>
      <c r="E23" s="62"/>
      <c r="F23" s="64"/>
    </row>
    <row r="24" spans="1:6" x14ac:dyDescent="0.25">
      <c r="A24" s="62"/>
      <c r="B24" s="63"/>
      <c r="C24" s="62"/>
      <c r="D24" s="62"/>
      <c r="E24" s="62"/>
      <c r="F24" s="64"/>
    </row>
    <row r="25" spans="1:6" x14ac:dyDescent="0.25">
      <c r="A25" s="64"/>
      <c r="B25" s="65" t="s">
        <v>55</v>
      </c>
      <c r="C25" s="64"/>
      <c r="D25" s="64"/>
      <c r="E25" s="64"/>
      <c r="F25" s="64"/>
    </row>
    <row r="26" spans="1:6" x14ac:dyDescent="0.25">
      <c r="A26" s="65">
        <v>1</v>
      </c>
      <c r="B26" s="65" t="s">
        <v>56</v>
      </c>
      <c r="C26" s="65"/>
      <c r="D26" s="65"/>
      <c r="E26" s="66"/>
      <c r="F26" s="64"/>
    </row>
    <row r="27" spans="1:6" x14ac:dyDescent="0.25">
      <c r="A27" s="67">
        <v>11</v>
      </c>
      <c r="B27" s="68" t="s">
        <v>56</v>
      </c>
      <c r="C27" s="68"/>
      <c r="D27" s="68"/>
      <c r="E27" s="66"/>
      <c r="F27" s="64"/>
    </row>
    <row r="28" spans="1:6" x14ac:dyDescent="0.25">
      <c r="A28" s="69" t="s">
        <v>49</v>
      </c>
      <c r="B28" s="70"/>
      <c r="C28" s="64"/>
      <c r="D28" s="64"/>
      <c r="E28" s="64"/>
      <c r="F28" s="64"/>
    </row>
    <row r="29" spans="1:6" x14ac:dyDescent="0.25">
      <c r="A29" s="65">
        <v>3</v>
      </c>
      <c r="B29" s="65" t="s">
        <v>57</v>
      </c>
      <c r="C29" s="65"/>
      <c r="D29" s="65"/>
      <c r="E29" s="66"/>
      <c r="F29" s="64"/>
    </row>
    <row r="30" spans="1:6" x14ac:dyDescent="0.25">
      <c r="A30" s="67">
        <v>31</v>
      </c>
      <c r="B30" s="68" t="s">
        <v>57</v>
      </c>
      <c r="C30" s="68"/>
      <c r="D30" s="68"/>
      <c r="E30" s="66"/>
      <c r="F30" s="64"/>
    </row>
    <row r="31" spans="1:6" x14ac:dyDescent="0.25">
      <c r="A31" s="65">
        <v>4</v>
      </c>
      <c r="B31" s="65" t="s">
        <v>58</v>
      </c>
      <c r="C31" s="65"/>
      <c r="D31" s="65"/>
      <c r="E31" s="66"/>
      <c r="F31" s="64"/>
    </row>
    <row r="32" spans="1:6" x14ac:dyDescent="0.25">
      <c r="A32" s="67">
        <v>43</v>
      </c>
      <c r="B32" s="68" t="s">
        <v>59</v>
      </c>
      <c r="C32" s="68"/>
      <c r="D32" s="68"/>
      <c r="E32" s="66"/>
      <c r="F32" s="64"/>
    </row>
    <row r="33" spans="1:6" x14ac:dyDescent="0.25">
      <c r="A33" s="67" t="s">
        <v>49</v>
      </c>
      <c r="B33" s="68"/>
      <c r="C33" s="68"/>
      <c r="D33" s="68"/>
      <c r="E33" s="66"/>
      <c r="F33" s="64"/>
    </row>
  </sheetData>
  <mergeCells count="4">
    <mergeCell ref="A3:E3"/>
    <mergeCell ref="A5:E5"/>
    <mergeCell ref="B17:E17"/>
    <mergeCell ref="A2:E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8"/>
  <sheetViews>
    <sheetView showGridLines="0" zoomScaleNormal="100" workbookViewId="0">
      <selection activeCell="H9" sqref="H9"/>
    </sheetView>
  </sheetViews>
  <sheetFormatPr defaultRowHeight="13.2" x14ac:dyDescent="0.25"/>
  <cols>
    <col min="1" max="1" width="71.109375" style="1" customWidth="1"/>
    <col min="2" max="4" width="15.77734375" style="1" customWidth="1"/>
    <col min="5" max="5" width="7.6640625" style="27" customWidth="1"/>
    <col min="6" max="16384" width="8.88671875" style="1"/>
  </cols>
  <sheetData>
    <row r="2" spans="1:5" ht="14.4" x14ac:dyDescent="0.15">
      <c r="A2" s="136" t="s">
        <v>148</v>
      </c>
      <c r="B2" s="136"/>
      <c r="C2" s="136"/>
      <c r="D2" s="136"/>
      <c r="E2" s="136"/>
    </row>
    <row r="3" spans="1:5" ht="14.4" x14ac:dyDescent="0.3">
      <c r="A3" s="137" t="s">
        <v>36</v>
      </c>
      <c r="B3" s="137"/>
      <c r="C3" s="137"/>
      <c r="D3" s="137"/>
      <c r="E3" s="137"/>
    </row>
    <row r="5" spans="1:5" ht="13.8" thickBot="1" x14ac:dyDescent="0.3"/>
    <row r="6" spans="1:5" ht="33" customHeight="1" thickBot="1" x14ac:dyDescent="0.2">
      <c r="A6" s="2" t="s">
        <v>35</v>
      </c>
      <c r="B6" s="2" t="s">
        <v>0</v>
      </c>
      <c r="C6" s="2" t="s">
        <v>147</v>
      </c>
      <c r="D6" s="20" t="s">
        <v>31</v>
      </c>
      <c r="E6" s="28" t="s">
        <v>32</v>
      </c>
    </row>
    <row r="7" spans="1:5" x14ac:dyDescent="0.25">
      <c r="A7" s="3" t="s">
        <v>1</v>
      </c>
      <c r="B7" s="4">
        <v>1075800</v>
      </c>
      <c r="C7" s="4">
        <f>D7-B7</f>
        <v>0</v>
      </c>
      <c r="D7" s="21">
        <v>1075800</v>
      </c>
      <c r="E7" s="33">
        <f>D7/B7*100</f>
        <v>100</v>
      </c>
    </row>
    <row r="8" spans="1:5" ht="26.4" x14ac:dyDescent="0.25">
      <c r="A8" s="5" t="s">
        <v>2</v>
      </c>
      <c r="B8" s="6">
        <v>1075800</v>
      </c>
      <c r="C8" s="6">
        <f>D8-B8</f>
        <v>-666394</v>
      </c>
      <c r="D8" s="22">
        <v>409406</v>
      </c>
      <c r="E8" s="32">
        <f>D8/B8*100</f>
        <v>38.055958356571857</v>
      </c>
    </row>
    <row r="9" spans="1:5" x14ac:dyDescent="0.25">
      <c r="A9" s="7" t="s">
        <v>3</v>
      </c>
      <c r="B9" s="8">
        <v>1075800</v>
      </c>
      <c r="C9" s="31">
        <f t="shared" ref="C9:C78" si="0">D9-B9</f>
        <v>-666394</v>
      </c>
      <c r="D9" s="23">
        <v>409406</v>
      </c>
      <c r="E9" s="29">
        <f t="shared" ref="E9:E77" si="1">D9/B9*100</f>
        <v>38.055958356571857</v>
      </c>
    </row>
    <row r="10" spans="1:5" s="34" customFormat="1" x14ac:dyDescent="0.25">
      <c r="A10" s="7" t="s">
        <v>34</v>
      </c>
      <c r="B10" s="8">
        <v>1075800</v>
      </c>
      <c r="C10" s="31">
        <f t="shared" si="0"/>
        <v>-666394</v>
      </c>
      <c r="D10" s="23">
        <v>409406</v>
      </c>
      <c r="E10" s="29">
        <f t="shared" si="1"/>
        <v>38.055958356571857</v>
      </c>
    </row>
    <row r="11" spans="1:5" x14ac:dyDescent="0.25">
      <c r="A11" s="15" t="s">
        <v>37</v>
      </c>
      <c r="B11" s="8">
        <v>810000</v>
      </c>
      <c r="C11" s="31">
        <f t="shared" si="0"/>
        <v>-512455</v>
      </c>
      <c r="D11" s="8">
        <v>297545</v>
      </c>
      <c r="E11" s="29">
        <f t="shared" si="1"/>
        <v>36.733950617283952</v>
      </c>
    </row>
    <row r="12" spans="1:5" x14ac:dyDescent="0.25">
      <c r="A12" s="15" t="s">
        <v>38</v>
      </c>
      <c r="B12" s="8">
        <v>5000</v>
      </c>
      <c r="C12" s="31">
        <f t="shared" si="0"/>
        <v>-5000</v>
      </c>
      <c r="D12" s="16">
        <v>0</v>
      </c>
      <c r="E12" s="29">
        <f t="shared" si="1"/>
        <v>0</v>
      </c>
    </row>
    <row r="13" spans="1:5" x14ac:dyDescent="0.25">
      <c r="A13" s="15" t="s">
        <v>39</v>
      </c>
      <c r="B13" s="8">
        <v>83300</v>
      </c>
      <c r="C13" s="31">
        <f t="shared" si="0"/>
        <v>-52255</v>
      </c>
      <c r="D13" s="8">
        <v>31045</v>
      </c>
      <c r="E13" s="29">
        <f t="shared" si="1"/>
        <v>37.268907563025209</v>
      </c>
    </row>
    <row r="14" spans="1:5" x14ac:dyDescent="0.25">
      <c r="A14" s="15" t="s">
        <v>40</v>
      </c>
      <c r="B14" s="8">
        <v>140000</v>
      </c>
      <c r="C14" s="31">
        <f t="shared" si="0"/>
        <v>-67214</v>
      </c>
      <c r="D14" s="8">
        <v>72786</v>
      </c>
      <c r="E14" s="29">
        <f t="shared" si="1"/>
        <v>51.99</v>
      </c>
    </row>
    <row r="15" spans="1:5" x14ac:dyDescent="0.25">
      <c r="A15" s="15" t="s">
        <v>41</v>
      </c>
      <c r="B15" s="8">
        <v>17000</v>
      </c>
      <c r="C15" s="31">
        <f t="shared" si="0"/>
        <v>-16500</v>
      </c>
      <c r="D15" s="9">
        <v>500</v>
      </c>
      <c r="E15" s="29">
        <f t="shared" si="1"/>
        <v>2.9411764705882351</v>
      </c>
    </row>
    <row r="16" spans="1:5" x14ac:dyDescent="0.25">
      <c r="A16" s="15" t="s">
        <v>42</v>
      </c>
      <c r="B16" s="8">
        <v>20500</v>
      </c>
      <c r="C16" s="31">
        <f t="shared" si="0"/>
        <v>-12970</v>
      </c>
      <c r="D16" s="8">
        <v>7530</v>
      </c>
      <c r="E16" s="29">
        <f t="shared" si="1"/>
        <v>36.731707317073173</v>
      </c>
    </row>
    <row r="17" spans="1:5" x14ac:dyDescent="0.25">
      <c r="A17" s="12" t="s">
        <v>4</v>
      </c>
      <c r="B17" s="13">
        <v>964177</v>
      </c>
      <c r="C17" s="25">
        <f t="shared" si="0"/>
        <v>-611857</v>
      </c>
      <c r="D17" s="25">
        <v>352320</v>
      </c>
      <c r="E17" s="35">
        <f t="shared" si="1"/>
        <v>36.541008549260148</v>
      </c>
    </row>
    <row r="18" spans="1:5" x14ac:dyDescent="0.25">
      <c r="A18" s="14" t="s">
        <v>5</v>
      </c>
      <c r="B18" s="8">
        <v>603152</v>
      </c>
      <c r="C18" s="31">
        <f t="shared" si="0"/>
        <v>-397772</v>
      </c>
      <c r="D18" s="23">
        <v>205380</v>
      </c>
      <c r="E18" s="29">
        <f t="shared" si="1"/>
        <v>34.051118126110829</v>
      </c>
    </row>
    <row r="19" spans="1:5" x14ac:dyDescent="0.25">
      <c r="A19" s="116" t="s">
        <v>6</v>
      </c>
      <c r="B19" s="10">
        <v>583802</v>
      </c>
      <c r="C19" s="117">
        <f t="shared" si="0"/>
        <v>-380107</v>
      </c>
      <c r="D19" s="24">
        <v>203695</v>
      </c>
      <c r="E19" s="122">
        <f t="shared" si="1"/>
        <v>34.89111034220506</v>
      </c>
    </row>
    <row r="20" spans="1:5" x14ac:dyDescent="0.25">
      <c r="A20" s="116" t="s">
        <v>7</v>
      </c>
      <c r="B20" s="10">
        <v>583802</v>
      </c>
      <c r="C20" s="117">
        <f t="shared" si="0"/>
        <v>-380107</v>
      </c>
      <c r="D20" s="24">
        <v>203695</v>
      </c>
      <c r="E20" s="122">
        <f t="shared" si="1"/>
        <v>34.89111034220506</v>
      </c>
    </row>
    <row r="21" spans="1:5" x14ac:dyDescent="0.25">
      <c r="A21" s="119" t="s">
        <v>8</v>
      </c>
      <c r="B21" s="10">
        <v>583802</v>
      </c>
      <c r="C21" s="117">
        <f t="shared" si="0"/>
        <v>-380107</v>
      </c>
      <c r="D21" s="24">
        <v>203695</v>
      </c>
      <c r="E21" s="122">
        <f t="shared" si="1"/>
        <v>34.89111034220506</v>
      </c>
    </row>
    <row r="22" spans="1:5" x14ac:dyDescent="0.25">
      <c r="A22" s="116" t="s">
        <v>9</v>
      </c>
      <c r="B22" s="10">
        <v>4830</v>
      </c>
      <c r="C22" s="117">
        <f t="shared" si="0"/>
        <v>-4018</v>
      </c>
      <c r="D22" s="121">
        <v>812</v>
      </c>
      <c r="E22" s="122">
        <f t="shared" si="1"/>
        <v>16.811594202898551</v>
      </c>
    </row>
    <row r="23" spans="1:5" x14ac:dyDescent="0.25">
      <c r="A23" s="116" t="s">
        <v>7</v>
      </c>
      <c r="B23" s="10">
        <v>4830</v>
      </c>
      <c r="C23" s="117">
        <f t="shared" si="0"/>
        <v>-4018</v>
      </c>
      <c r="D23" s="121">
        <v>812</v>
      </c>
      <c r="E23" s="122">
        <f t="shared" si="1"/>
        <v>16.811594202898551</v>
      </c>
    </row>
    <row r="24" spans="1:5" x14ac:dyDescent="0.25">
      <c r="A24" s="119" t="s">
        <v>8</v>
      </c>
      <c r="B24" s="10">
        <v>4830</v>
      </c>
      <c r="C24" s="117">
        <f t="shared" si="0"/>
        <v>-4018</v>
      </c>
      <c r="D24" s="121">
        <v>812</v>
      </c>
      <c r="E24" s="122">
        <f t="shared" si="1"/>
        <v>16.811594202898551</v>
      </c>
    </row>
    <row r="25" spans="1:5" x14ac:dyDescent="0.25">
      <c r="A25" s="116" t="s">
        <v>10</v>
      </c>
      <c r="B25" s="10">
        <v>2520</v>
      </c>
      <c r="C25" s="117">
        <f t="shared" si="0"/>
        <v>-1647</v>
      </c>
      <c r="D25" s="121">
        <v>873</v>
      </c>
      <c r="E25" s="122">
        <f t="shared" si="1"/>
        <v>34.642857142857139</v>
      </c>
    </row>
    <row r="26" spans="1:5" x14ac:dyDescent="0.25">
      <c r="A26" s="116" t="s">
        <v>7</v>
      </c>
      <c r="B26" s="10">
        <v>2520</v>
      </c>
      <c r="C26" s="117">
        <f t="shared" si="0"/>
        <v>-1647</v>
      </c>
      <c r="D26" s="121">
        <v>873</v>
      </c>
      <c r="E26" s="122">
        <f t="shared" si="1"/>
        <v>34.642857142857139</v>
      </c>
    </row>
    <row r="27" spans="1:5" x14ac:dyDescent="0.25">
      <c r="A27" s="119" t="s">
        <v>8</v>
      </c>
      <c r="B27" s="10">
        <v>2520</v>
      </c>
      <c r="C27" s="117">
        <f t="shared" si="0"/>
        <v>-1647</v>
      </c>
      <c r="D27" s="121">
        <v>873</v>
      </c>
      <c r="E27" s="122">
        <f t="shared" si="1"/>
        <v>34.642857142857139</v>
      </c>
    </row>
    <row r="28" spans="1:5" x14ac:dyDescent="0.25">
      <c r="A28" s="116" t="s">
        <v>11</v>
      </c>
      <c r="B28" s="10">
        <v>12000</v>
      </c>
      <c r="C28" s="117">
        <f t="shared" si="0"/>
        <v>-12000</v>
      </c>
      <c r="D28" s="123"/>
      <c r="E28" s="122">
        <f t="shared" si="1"/>
        <v>0</v>
      </c>
    </row>
    <row r="29" spans="1:5" x14ac:dyDescent="0.25">
      <c r="A29" s="116" t="s">
        <v>7</v>
      </c>
      <c r="B29" s="10">
        <v>12000</v>
      </c>
      <c r="C29" s="117">
        <f t="shared" si="0"/>
        <v>-12000</v>
      </c>
      <c r="D29" s="123"/>
      <c r="E29" s="122">
        <f t="shared" si="1"/>
        <v>0</v>
      </c>
    </row>
    <row r="30" spans="1:5" x14ac:dyDescent="0.25">
      <c r="A30" s="119" t="s">
        <v>8</v>
      </c>
      <c r="B30" s="10">
        <v>12000</v>
      </c>
      <c r="C30" s="117">
        <f t="shared" si="0"/>
        <v>-12000</v>
      </c>
      <c r="D30" s="123"/>
      <c r="E30" s="122">
        <f t="shared" si="1"/>
        <v>0</v>
      </c>
    </row>
    <row r="31" spans="1:5" x14ac:dyDescent="0.25">
      <c r="A31" s="14" t="s">
        <v>12</v>
      </c>
      <c r="B31" s="8">
        <v>173175</v>
      </c>
      <c r="C31" s="31">
        <f t="shared" si="0"/>
        <v>-105041</v>
      </c>
      <c r="D31" s="23">
        <v>68134</v>
      </c>
      <c r="E31" s="29">
        <f t="shared" si="1"/>
        <v>39.344016168615568</v>
      </c>
    </row>
    <row r="32" spans="1:5" x14ac:dyDescent="0.25">
      <c r="A32" s="116" t="s">
        <v>6</v>
      </c>
      <c r="B32" s="10">
        <v>150375</v>
      </c>
      <c r="C32" s="117">
        <f t="shared" si="0"/>
        <v>-90526</v>
      </c>
      <c r="D32" s="24">
        <v>59849</v>
      </c>
      <c r="E32" s="122">
        <f t="shared" si="1"/>
        <v>39.799833748960936</v>
      </c>
    </row>
    <row r="33" spans="1:5" x14ac:dyDescent="0.25">
      <c r="A33" s="116" t="s">
        <v>7</v>
      </c>
      <c r="B33" s="10">
        <v>150375</v>
      </c>
      <c r="C33" s="117">
        <f t="shared" si="0"/>
        <v>-90526</v>
      </c>
      <c r="D33" s="24">
        <v>59849</v>
      </c>
      <c r="E33" s="122">
        <f t="shared" si="1"/>
        <v>39.799833748960936</v>
      </c>
    </row>
    <row r="34" spans="1:5" x14ac:dyDescent="0.25">
      <c r="A34" s="119" t="s">
        <v>13</v>
      </c>
      <c r="B34" s="10">
        <v>149755</v>
      </c>
      <c r="C34" s="117">
        <f t="shared" si="0"/>
        <v>-89958</v>
      </c>
      <c r="D34" s="24">
        <v>59797</v>
      </c>
      <c r="E34" s="122">
        <f t="shared" si="1"/>
        <v>39.929885479616708</v>
      </c>
    </row>
    <row r="35" spans="1:5" x14ac:dyDescent="0.25">
      <c r="A35" s="119" t="s">
        <v>14</v>
      </c>
      <c r="B35" s="11">
        <v>620</v>
      </c>
      <c r="C35" s="117">
        <f t="shared" si="0"/>
        <v>-568</v>
      </c>
      <c r="D35" s="121">
        <v>52</v>
      </c>
      <c r="E35" s="122">
        <f t="shared" si="1"/>
        <v>8.3870967741935498</v>
      </c>
    </row>
    <row r="36" spans="1:5" x14ac:dyDescent="0.25">
      <c r="A36" s="116" t="s">
        <v>15</v>
      </c>
      <c r="B36" s="10">
        <v>3000</v>
      </c>
      <c r="C36" s="117">
        <f t="shared" si="0"/>
        <v>-3000</v>
      </c>
      <c r="D36" s="123"/>
      <c r="E36" s="122">
        <f t="shared" si="1"/>
        <v>0</v>
      </c>
    </row>
    <row r="37" spans="1:5" x14ac:dyDescent="0.25">
      <c r="A37" s="116" t="s">
        <v>7</v>
      </c>
      <c r="B37" s="10">
        <v>3000</v>
      </c>
      <c r="C37" s="117">
        <f t="shared" si="0"/>
        <v>-3000</v>
      </c>
      <c r="D37" s="123"/>
      <c r="E37" s="122">
        <f t="shared" si="1"/>
        <v>0</v>
      </c>
    </row>
    <row r="38" spans="1:5" x14ac:dyDescent="0.25">
      <c r="A38" s="119" t="s">
        <v>13</v>
      </c>
      <c r="B38" s="10">
        <v>3000</v>
      </c>
      <c r="C38" s="117">
        <f t="shared" si="0"/>
        <v>-3000</v>
      </c>
      <c r="D38" s="123"/>
      <c r="E38" s="122">
        <f t="shared" si="1"/>
        <v>0</v>
      </c>
    </row>
    <row r="39" spans="1:5" x14ac:dyDescent="0.25">
      <c r="A39" s="116" t="s">
        <v>9</v>
      </c>
      <c r="B39" s="10">
        <v>11800</v>
      </c>
      <c r="C39" s="117">
        <f t="shared" si="0"/>
        <v>-7485</v>
      </c>
      <c r="D39" s="24">
        <v>4315</v>
      </c>
      <c r="E39" s="122">
        <f t="shared" si="1"/>
        <v>36.567796610169488</v>
      </c>
    </row>
    <row r="40" spans="1:5" x14ac:dyDescent="0.25">
      <c r="A40" s="116" t="s">
        <v>7</v>
      </c>
      <c r="B40" s="10">
        <v>11800</v>
      </c>
      <c r="C40" s="117">
        <f t="shared" si="0"/>
        <v>-7485</v>
      </c>
      <c r="D40" s="24">
        <v>4315</v>
      </c>
      <c r="E40" s="122">
        <f t="shared" si="1"/>
        <v>36.567796610169488</v>
      </c>
    </row>
    <row r="41" spans="1:5" x14ac:dyDescent="0.25">
      <c r="A41" s="119" t="s">
        <v>13</v>
      </c>
      <c r="B41" s="10">
        <v>11100</v>
      </c>
      <c r="C41" s="117">
        <f t="shared" si="0"/>
        <v>-7013</v>
      </c>
      <c r="D41" s="24">
        <v>4087</v>
      </c>
      <c r="E41" s="122">
        <f t="shared" si="1"/>
        <v>36.81981981981982</v>
      </c>
    </row>
    <row r="42" spans="1:5" x14ac:dyDescent="0.25">
      <c r="A42" s="119" t="s">
        <v>14</v>
      </c>
      <c r="B42" s="11">
        <v>700</v>
      </c>
      <c r="C42" s="117">
        <f t="shared" si="0"/>
        <v>-472</v>
      </c>
      <c r="D42" s="121">
        <v>228</v>
      </c>
      <c r="E42" s="122">
        <f t="shared" si="1"/>
        <v>32.571428571428577</v>
      </c>
    </row>
    <row r="43" spans="1:5" x14ac:dyDescent="0.25">
      <c r="A43" s="116" t="s">
        <v>11</v>
      </c>
      <c r="B43" s="10">
        <v>1500</v>
      </c>
      <c r="C43" s="117">
        <f t="shared" si="0"/>
        <v>-1500</v>
      </c>
      <c r="D43" s="123"/>
      <c r="E43" s="122">
        <f t="shared" si="1"/>
        <v>0</v>
      </c>
    </row>
    <row r="44" spans="1:5" x14ac:dyDescent="0.25">
      <c r="A44" s="116" t="s">
        <v>7</v>
      </c>
      <c r="B44" s="10">
        <v>1500</v>
      </c>
      <c r="C44" s="117">
        <f t="shared" si="0"/>
        <v>-1500</v>
      </c>
      <c r="D44" s="123"/>
      <c r="E44" s="122">
        <f t="shared" si="1"/>
        <v>0</v>
      </c>
    </row>
    <row r="45" spans="1:5" x14ac:dyDescent="0.25">
      <c r="A45" s="119" t="s">
        <v>13</v>
      </c>
      <c r="B45" s="10">
        <v>1500</v>
      </c>
      <c r="C45" s="117">
        <f t="shared" si="0"/>
        <v>-1500</v>
      </c>
      <c r="D45" s="123"/>
      <c r="E45" s="122">
        <f t="shared" si="1"/>
        <v>0</v>
      </c>
    </row>
    <row r="46" spans="1:5" x14ac:dyDescent="0.25">
      <c r="A46" s="116" t="s">
        <v>16</v>
      </c>
      <c r="B46" s="10">
        <v>4500</v>
      </c>
      <c r="C46" s="117">
        <f t="shared" si="0"/>
        <v>-530</v>
      </c>
      <c r="D46" s="24">
        <v>3970</v>
      </c>
      <c r="E46" s="122">
        <f t="shared" si="1"/>
        <v>88.222222222222229</v>
      </c>
    </row>
    <row r="47" spans="1:5" x14ac:dyDescent="0.25">
      <c r="A47" s="116" t="s">
        <v>7</v>
      </c>
      <c r="B47" s="10">
        <v>4500</v>
      </c>
      <c r="C47" s="117">
        <f t="shared" si="0"/>
        <v>-530</v>
      </c>
      <c r="D47" s="24">
        <v>3970</v>
      </c>
      <c r="E47" s="122">
        <f t="shared" si="1"/>
        <v>88.222222222222229</v>
      </c>
    </row>
    <row r="48" spans="1:5" x14ac:dyDescent="0.25">
      <c r="A48" s="119" t="s">
        <v>13</v>
      </c>
      <c r="B48" s="10">
        <v>4500</v>
      </c>
      <c r="C48" s="117">
        <f t="shared" si="0"/>
        <v>-530</v>
      </c>
      <c r="D48" s="24">
        <v>3970</v>
      </c>
      <c r="E48" s="122">
        <f t="shared" si="1"/>
        <v>88.222222222222229</v>
      </c>
    </row>
    <row r="49" spans="1:5" x14ac:dyDescent="0.25">
      <c r="A49" s="116" t="s">
        <v>17</v>
      </c>
      <c r="B49" s="10">
        <v>2000</v>
      </c>
      <c r="C49" s="117">
        <f t="shared" si="0"/>
        <v>-2000</v>
      </c>
      <c r="D49" s="123"/>
      <c r="E49" s="122">
        <f t="shared" si="1"/>
        <v>0</v>
      </c>
    </row>
    <row r="50" spans="1:5" x14ac:dyDescent="0.25">
      <c r="A50" s="116" t="s">
        <v>7</v>
      </c>
      <c r="B50" s="10">
        <v>2000</v>
      </c>
      <c r="C50" s="117">
        <f t="shared" si="0"/>
        <v>-2000</v>
      </c>
      <c r="D50" s="123"/>
      <c r="E50" s="122">
        <f t="shared" si="1"/>
        <v>0</v>
      </c>
    </row>
    <row r="51" spans="1:5" x14ac:dyDescent="0.25">
      <c r="A51" s="119" t="s">
        <v>13</v>
      </c>
      <c r="B51" s="10">
        <v>2000</v>
      </c>
      <c r="C51" s="117">
        <f t="shared" si="0"/>
        <v>-2000</v>
      </c>
      <c r="D51" s="123"/>
      <c r="E51" s="122">
        <f t="shared" si="1"/>
        <v>0</v>
      </c>
    </row>
    <row r="52" spans="1:5" x14ac:dyDescent="0.25">
      <c r="A52" s="14" t="s">
        <v>18</v>
      </c>
      <c r="B52" s="8">
        <v>147850</v>
      </c>
      <c r="C52" s="31">
        <f t="shared" si="0"/>
        <v>-76036</v>
      </c>
      <c r="D52" s="23">
        <v>71814</v>
      </c>
      <c r="E52" s="29">
        <f t="shared" si="1"/>
        <v>48.572201555630706</v>
      </c>
    </row>
    <row r="53" spans="1:5" x14ac:dyDescent="0.25">
      <c r="A53" s="116" t="s">
        <v>6</v>
      </c>
      <c r="B53" s="10">
        <v>30000</v>
      </c>
      <c r="C53" s="117">
        <f t="shared" si="0"/>
        <v>-6397</v>
      </c>
      <c r="D53" s="24">
        <v>23603</v>
      </c>
      <c r="E53" s="122">
        <f t="shared" si="1"/>
        <v>78.676666666666662</v>
      </c>
    </row>
    <row r="54" spans="1:5" x14ac:dyDescent="0.25">
      <c r="A54" s="116" t="s">
        <v>7</v>
      </c>
      <c r="B54" s="10">
        <v>29600</v>
      </c>
      <c r="C54" s="117">
        <f t="shared" si="0"/>
        <v>-5997</v>
      </c>
      <c r="D54" s="24">
        <v>23603</v>
      </c>
      <c r="E54" s="122">
        <f t="shared" si="1"/>
        <v>79.739864864864856</v>
      </c>
    </row>
    <row r="55" spans="1:5" x14ac:dyDescent="0.25">
      <c r="A55" s="119" t="s">
        <v>13</v>
      </c>
      <c r="B55" s="10">
        <v>29600</v>
      </c>
      <c r="C55" s="117">
        <f t="shared" si="0"/>
        <v>-5997</v>
      </c>
      <c r="D55" s="24">
        <v>23603</v>
      </c>
      <c r="E55" s="122">
        <f t="shared" si="1"/>
        <v>79.739864864864856</v>
      </c>
    </row>
    <row r="56" spans="1:5" x14ac:dyDescent="0.25">
      <c r="A56" s="116" t="s">
        <v>19</v>
      </c>
      <c r="B56" s="11">
        <v>400</v>
      </c>
      <c r="C56" s="117">
        <f t="shared" si="0"/>
        <v>-400</v>
      </c>
      <c r="D56" s="123"/>
      <c r="E56" s="122">
        <f t="shared" si="1"/>
        <v>0</v>
      </c>
    </row>
    <row r="57" spans="1:5" x14ac:dyDescent="0.25">
      <c r="A57" s="119" t="s">
        <v>20</v>
      </c>
      <c r="B57" s="11">
        <v>400</v>
      </c>
      <c r="C57" s="117">
        <f t="shared" si="0"/>
        <v>-400</v>
      </c>
      <c r="D57" s="123"/>
      <c r="E57" s="122">
        <f t="shared" si="1"/>
        <v>0</v>
      </c>
    </row>
    <row r="58" spans="1:5" x14ac:dyDescent="0.25">
      <c r="A58" s="116" t="s">
        <v>15</v>
      </c>
      <c r="B58" s="10">
        <v>2000</v>
      </c>
      <c r="C58" s="117">
        <f t="shared" si="0"/>
        <v>-2000</v>
      </c>
      <c r="D58" s="123"/>
      <c r="E58" s="122">
        <f t="shared" si="1"/>
        <v>0</v>
      </c>
    </row>
    <row r="59" spans="1:5" x14ac:dyDescent="0.25">
      <c r="A59" s="116" t="s">
        <v>7</v>
      </c>
      <c r="B59" s="10">
        <v>2000</v>
      </c>
      <c r="C59" s="117">
        <f t="shared" si="0"/>
        <v>-2000</v>
      </c>
      <c r="D59" s="123"/>
      <c r="E59" s="122">
        <f t="shared" si="1"/>
        <v>0</v>
      </c>
    </row>
    <row r="60" spans="1:5" x14ac:dyDescent="0.25">
      <c r="A60" s="119" t="s">
        <v>13</v>
      </c>
      <c r="B60" s="10">
        <v>2000</v>
      </c>
      <c r="C60" s="117">
        <f t="shared" si="0"/>
        <v>-2000</v>
      </c>
      <c r="D60" s="123"/>
      <c r="E60" s="122">
        <f t="shared" si="1"/>
        <v>0</v>
      </c>
    </row>
    <row r="61" spans="1:5" x14ac:dyDescent="0.25">
      <c r="A61" s="116" t="s">
        <v>9</v>
      </c>
      <c r="B61" s="10">
        <v>63370</v>
      </c>
      <c r="C61" s="117">
        <f t="shared" si="0"/>
        <v>-40752</v>
      </c>
      <c r="D61" s="24">
        <v>22618</v>
      </c>
      <c r="E61" s="122">
        <f t="shared" si="1"/>
        <v>35.691967808111094</v>
      </c>
    </row>
    <row r="62" spans="1:5" x14ac:dyDescent="0.25">
      <c r="A62" s="116" t="s">
        <v>7</v>
      </c>
      <c r="B62" s="10">
        <v>63370</v>
      </c>
      <c r="C62" s="117">
        <f t="shared" si="0"/>
        <v>-40752</v>
      </c>
      <c r="D62" s="24">
        <v>22618</v>
      </c>
      <c r="E62" s="122">
        <f t="shared" si="1"/>
        <v>35.691967808111094</v>
      </c>
    </row>
    <row r="63" spans="1:5" x14ac:dyDescent="0.25">
      <c r="A63" s="119" t="s">
        <v>13</v>
      </c>
      <c r="B63" s="10">
        <v>63370</v>
      </c>
      <c r="C63" s="117">
        <f t="shared" si="0"/>
        <v>-40752</v>
      </c>
      <c r="D63" s="24">
        <v>22618</v>
      </c>
      <c r="E63" s="122">
        <f t="shared" si="1"/>
        <v>35.691967808111094</v>
      </c>
    </row>
    <row r="64" spans="1:5" x14ac:dyDescent="0.25">
      <c r="A64" s="116" t="s">
        <v>21</v>
      </c>
      <c r="B64" s="10">
        <v>40000</v>
      </c>
      <c r="C64" s="117">
        <f t="shared" si="0"/>
        <v>-18157</v>
      </c>
      <c r="D64" s="24">
        <v>21843</v>
      </c>
      <c r="E64" s="122">
        <f t="shared" si="1"/>
        <v>54.607499999999995</v>
      </c>
    </row>
    <row r="65" spans="1:5" x14ac:dyDescent="0.25">
      <c r="A65" s="116" t="s">
        <v>7</v>
      </c>
      <c r="B65" s="10">
        <v>40000</v>
      </c>
      <c r="C65" s="117">
        <f t="shared" si="0"/>
        <v>-18157</v>
      </c>
      <c r="D65" s="24">
        <v>21843</v>
      </c>
      <c r="E65" s="122">
        <f t="shared" si="1"/>
        <v>54.607499999999995</v>
      </c>
    </row>
    <row r="66" spans="1:5" x14ac:dyDescent="0.25">
      <c r="A66" s="119" t="s">
        <v>13</v>
      </c>
      <c r="B66" s="10">
        <v>40000</v>
      </c>
      <c r="C66" s="117">
        <f t="shared" si="0"/>
        <v>-18157</v>
      </c>
      <c r="D66" s="24">
        <v>21843</v>
      </c>
      <c r="E66" s="122">
        <f t="shared" si="1"/>
        <v>54.607499999999995</v>
      </c>
    </row>
    <row r="67" spans="1:5" x14ac:dyDescent="0.25">
      <c r="A67" s="116" t="s">
        <v>10</v>
      </c>
      <c r="B67" s="10">
        <v>7480</v>
      </c>
      <c r="C67" s="117">
        <f t="shared" si="0"/>
        <v>-5290</v>
      </c>
      <c r="D67" s="24">
        <v>2190</v>
      </c>
      <c r="E67" s="122">
        <f t="shared" si="1"/>
        <v>29.27807486631016</v>
      </c>
    </row>
    <row r="68" spans="1:5" x14ac:dyDescent="0.25">
      <c r="A68" s="116" t="s">
        <v>7</v>
      </c>
      <c r="B68" s="10">
        <v>7480</v>
      </c>
      <c r="C68" s="117">
        <f t="shared" si="0"/>
        <v>-5290</v>
      </c>
      <c r="D68" s="24">
        <v>2190</v>
      </c>
      <c r="E68" s="122">
        <f t="shared" si="1"/>
        <v>29.27807486631016</v>
      </c>
    </row>
    <row r="69" spans="1:5" x14ac:dyDescent="0.25">
      <c r="A69" s="119" t="s">
        <v>13</v>
      </c>
      <c r="B69" s="10">
        <v>7480</v>
      </c>
      <c r="C69" s="117">
        <f t="shared" si="0"/>
        <v>-5290</v>
      </c>
      <c r="D69" s="24">
        <v>2190</v>
      </c>
      <c r="E69" s="122">
        <f t="shared" si="1"/>
        <v>29.27807486631016</v>
      </c>
    </row>
    <row r="70" spans="1:5" x14ac:dyDescent="0.25">
      <c r="A70" s="116" t="s">
        <v>11</v>
      </c>
      <c r="B70" s="10">
        <v>3000</v>
      </c>
      <c r="C70" s="117">
        <f t="shared" si="0"/>
        <v>-3000</v>
      </c>
      <c r="D70" s="123"/>
      <c r="E70" s="122">
        <f t="shared" si="1"/>
        <v>0</v>
      </c>
    </row>
    <row r="71" spans="1:5" x14ac:dyDescent="0.25">
      <c r="A71" s="116" t="s">
        <v>7</v>
      </c>
      <c r="B71" s="10">
        <v>3000</v>
      </c>
      <c r="C71" s="117">
        <f t="shared" si="0"/>
        <v>-3000</v>
      </c>
      <c r="D71" s="123"/>
      <c r="E71" s="122">
        <f t="shared" si="1"/>
        <v>0</v>
      </c>
    </row>
    <row r="72" spans="1:5" x14ac:dyDescent="0.25">
      <c r="A72" s="119" t="s">
        <v>13</v>
      </c>
      <c r="B72" s="10">
        <v>3000</v>
      </c>
      <c r="C72" s="117">
        <f t="shared" si="0"/>
        <v>-3000</v>
      </c>
      <c r="D72" s="123"/>
      <c r="E72" s="122">
        <f t="shared" si="1"/>
        <v>0</v>
      </c>
    </row>
    <row r="73" spans="1:5" x14ac:dyDescent="0.25">
      <c r="A73" s="116" t="s">
        <v>22</v>
      </c>
      <c r="B73" s="10">
        <v>2000</v>
      </c>
      <c r="C73" s="117">
        <f t="shared" si="0"/>
        <v>-440</v>
      </c>
      <c r="D73" s="24">
        <v>1560</v>
      </c>
      <c r="E73" s="122">
        <f t="shared" si="1"/>
        <v>78</v>
      </c>
    </row>
    <row r="74" spans="1:5" x14ac:dyDescent="0.25">
      <c r="A74" s="116" t="s">
        <v>7</v>
      </c>
      <c r="B74" s="10">
        <v>2000</v>
      </c>
      <c r="C74" s="117">
        <f t="shared" si="0"/>
        <v>-440</v>
      </c>
      <c r="D74" s="24">
        <v>1560</v>
      </c>
      <c r="E74" s="122">
        <f t="shared" si="1"/>
        <v>78</v>
      </c>
    </row>
    <row r="75" spans="1:5" x14ac:dyDescent="0.25">
      <c r="A75" s="119" t="s">
        <v>13</v>
      </c>
      <c r="B75" s="10">
        <v>2000</v>
      </c>
      <c r="C75" s="117">
        <f t="shared" si="0"/>
        <v>-440</v>
      </c>
      <c r="D75" s="24">
        <v>1560</v>
      </c>
      <c r="E75" s="122">
        <f t="shared" si="1"/>
        <v>78</v>
      </c>
    </row>
    <row r="76" spans="1:5" x14ac:dyDescent="0.25">
      <c r="A76" s="14" t="s">
        <v>23</v>
      </c>
      <c r="B76" s="8">
        <v>15000</v>
      </c>
      <c r="C76" s="31">
        <f t="shared" si="0"/>
        <v>-15000</v>
      </c>
      <c r="D76" s="26"/>
      <c r="E76" s="29">
        <f t="shared" si="1"/>
        <v>0</v>
      </c>
    </row>
    <row r="77" spans="1:5" x14ac:dyDescent="0.25">
      <c r="A77" s="116" t="s">
        <v>6</v>
      </c>
      <c r="B77" s="10">
        <v>15000</v>
      </c>
      <c r="C77" s="117">
        <f t="shared" si="0"/>
        <v>-15000</v>
      </c>
      <c r="D77" s="123"/>
      <c r="E77" s="122">
        <f t="shared" si="1"/>
        <v>0</v>
      </c>
    </row>
    <row r="78" spans="1:5" x14ac:dyDescent="0.25">
      <c r="A78" s="116" t="s">
        <v>7</v>
      </c>
      <c r="B78" s="10">
        <v>15000</v>
      </c>
      <c r="C78" s="117">
        <f t="shared" si="0"/>
        <v>-15000</v>
      </c>
      <c r="D78" s="123"/>
      <c r="E78" s="122">
        <f t="shared" ref="E78:E108" si="2">D78/B78*100</f>
        <v>0</v>
      </c>
    </row>
    <row r="79" spans="1:5" x14ac:dyDescent="0.25">
      <c r="A79" s="119" t="s">
        <v>13</v>
      </c>
      <c r="B79" s="10">
        <v>15000</v>
      </c>
      <c r="C79" s="117">
        <f t="shared" ref="C79:C148" si="3">D79-B79</f>
        <v>-15000</v>
      </c>
      <c r="D79" s="123"/>
      <c r="E79" s="122">
        <f t="shared" si="2"/>
        <v>0</v>
      </c>
    </row>
    <row r="80" spans="1:5" x14ac:dyDescent="0.25">
      <c r="A80" s="14" t="s">
        <v>24</v>
      </c>
      <c r="B80" s="8">
        <v>25000</v>
      </c>
      <c r="C80" s="31">
        <f t="shared" si="3"/>
        <v>-18008</v>
      </c>
      <c r="D80" s="23">
        <v>6992</v>
      </c>
      <c r="E80" s="29">
        <f t="shared" si="2"/>
        <v>27.968</v>
      </c>
    </row>
    <row r="81" spans="1:5" x14ac:dyDescent="0.25">
      <c r="A81" s="116" t="s">
        <v>6</v>
      </c>
      <c r="B81" s="10">
        <v>12500</v>
      </c>
      <c r="C81" s="117">
        <f t="shared" si="3"/>
        <v>-8008</v>
      </c>
      <c r="D81" s="24">
        <v>4492</v>
      </c>
      <c r="E81" s="122">
        <f t="shared" si="2"/>
        <v>35.936</v>
      </c>
    </row>
    <row r="82" spans="1:5" x14ac:dyDescent="0.25">
      <c r="A82" s="116" t="s">
        <v>19</v>
      </c>
      <c r="B82" s="10">
        <v>12500</v>
      </c>
      <c r="C82" s="117">
        <f t="shared" si="3"/>
        <v>-8008</v>
      </c>
      <c r="D82" s="24">
        <v>4492</v>
      </c>
      <c r="E82" s="122">
        <f t="shared" si="2"/>
        <v>35.936</v>
      </c>
    </row>
    <row r="83" spans="1:5" x14ac:dyDescent="0.25">
      <c r="A83" s="119" t="s">
        <v>25</v>
      </c>
      <c r="B83" s="10">
        <v>2000</v>
      </c>
      <c r="C83" s="117">
        <f t="shared" si="3"/>
        <v>-500</v>
      </c>
      <c r="D83" s="24">
        <v>1500</v>
      </c>
      <c r="E83" s="122">
        <f t="shared" si="2"/>
        <v>75</v>
      </c>
    </row>
    <row r="84" spans="1:5" x14ac:dyDescent="0.25">
      <c r="A84" s="119" t="s">
        <v>20</v>
      </c>
      <c r="B84" s="10">
        <v>10500</v>
      </c>
      <c r="C84" s="117">
        <f t="shared" si="3"/>
        <v>-7508</v>
      </c>
      <c r="D84" s="24">
        <v>2992</v>
      </c>
      <c r="E84" s="122">
        <f t="shared" si="2"/>
        <v>28.495238095238097</v>
      </c>
    </row>
    <row r="85" spans="1:5" x14ac:dyDescent="0.25">
      <c r="A85" s="116" t="s">
        <v>11</v>
      </c>
      <c r="B85" s="11">
        <v>500</v>
      </c>
      <c r="C85" s="117">
        <f t="shared" si="3"/>
        <v>0</v>
      </c>
      <c r="D85" s="121">
        <v>500</v>
      </c>
      <c r="E85" s="122">
        <f t="shared" si="2"/>
        <v>100</v>
      </c>
    </row>
    <row r="86" spans="1:5" x14ac:dyDescent="0.25">
      <c r="A86" s="116" t="s">
        <v>19</v>
      </c>
      <c r="B86" s="11">
        <v>500</v>
      </c>
      <c r="C86" s="117">
        <f t="shared" si="3"/>
        <v>0</v>
      </c>
      <c r="D86" s="121">
        <v>500</v>
      </c>
      <c r="E86" s="122">
        <f t="shared" si="2"/>
        <v>100</v>
      </c>
    </row>
    <row r="87" spans="1:5" x14ac:dyDescent="0.25">
      <c r="A87" s="119" t="s">
        <v>20</v>
      </c>
      <c r="B87" s="11">
        <v>500</v>
      </c>
      <c r="C87" s="117">
        <f t="shared" si="3"/>
        <v>0</v>
      </c>
      <c r="D87" s="121">
        <v>500</v>
      </c>
      <c r="E87" s="122">
        <f t="shared" si="2"/>
        <v>100</v>
      </c>
    </row>
    <row r="88" spans="1:5" x14ac:dyDescent="0.25">
      <c r="A88" s="116" t="s">
        <v>16</v>
      </c>
      <c r="B88" s="10">
        <v>10000</v>
      </c>
      <c r="C88" s="117">
        <f t="shared" si="3"/>
        <v>-10000</v>
      </c>
      <c r="D88" s="123"/>
      <c r="E88" s="122">
        <f t="shared" si="2"/>
        <v>0</v>
      </c>
    </row>
    <row r="89" spans="1:5" x14ac:dyDescent="0.25">
      <c r="A89" s="116" t="s">
        <v>19</v>
      </c>
      <c r="B89" s="10">
        <v>10000</v>
      </c>
      <c r="C89" s="117">
        <f t="shared" si="3"/>
        <v>-10000</v>
      </c>
      <c r="D89" s="123"/>
      <c r="E89" s="122">
        <f t="shared" si="2"/>
        <v>0</v>
      </c>
    </row>
    <row r="90" spans="1:5" x14ac:dyDescent="0.25">
      <c r="A90" s="119" t="s">
        <v>25</v>
      </c>
      <c r="B90" s="10">
        <v>10000</v>
      </c>
      <c r="C90" s="117">
        <f t="shared" si="3"/>
        <v>-10000</v>
      </c>
      <c r="D90" s="123"/>
      <c r="E90" s="122">
        <f t="shared" si="2"/>
        <v>0</v>
      </c>
    </row>
    <row r="91" spans="1:5" x14ac:dyDescent="0.25">
      <c r="A91" s="116" t="s">
        <v>17</v>
      </c>
      <c r="B91" s="10">
        <v>2000</v>
      </c>
      <c r="C91" s="117">
        <f t="shared" si="3"/>
        <v>0</v>
      </c>
      <c r="D91" s="24">
        <v>2000</v>
      </c>
      <c r="E91" s="122">
        <f t="shared" si="2"/>
        <v>100</v>
      </c>
    </row>
    <row r="92" spans="1:5" x14ac:dyDescent="0.25">
      <c r="A92" s="116" t="s">
        <v>19</v>
      </c>
      <c r="B92" s="10">
        <v>2000</v>
      </c>
      <c r="C92" s="117">
        <f t="shared" si="3"/>
        <v>0</v>
      </c>
      <c r="D92" s="24">
        <v>2000</v>
      </c>
      <c r="E92" s="122">
        <f t="shared" si="2"/>
        <v>100</v>
      </c>
    </row>
    <row r="93" spans="1:5" x14ac:dyDescent="0.25">
      <c r="A93" s="119" t="s">
        <v>20</v>
      </c>
      <c r="B93" s="10">
        <v>2000</v>
      </c>
      <c r="C93" s="117">
        <f t="shared" si="3"/>
        <v>0</v>
      </c>
      <c r="D93" s="24">
        <v>2000</v>
      </c>
      <c r="E93" s="122">
        <f t="shared" si="2"/>
        <v>100</v>
      </c>
    </row>
    <row r="94" spans="1:5" x14ac:dyDescent="0.25">
      <c r="A94" s="12" t="s">
        <v>26</v>
      </c>
      <c r="B94" s="13">
        <v>111623</v>
      </c>
      <c r="C94" s="13">
        <f t="shared" si="3"/>
        <v>-54537</v>
      </c>
      <c r="D94" s="25">
        <v>57086</v>
      </c>
      <c r="E94" s="29">
        <f t="shared" si="2"/>
        <v>51.141789774508837</v>
      </c>
    </row>
    <row r="95" spans="1:5" x14ac:dyDescent="0.25">
      <c r="A95" s="12" t="s">
        <v>27</v>
      </c>
      <c r="B95" s="13">
        <v>111623</v>
      </c>
      <c r="C95" s="13">
        <f>D95-B95</f>
        <v>-54537</v>
      </c>
      <c r="D95" s="25">
        <v>57086</v>
      </c>
      <c r="E95" s="29">
        <f t="shared" si="2"/>
        <v>51.141789774508837</v>
      </c>
    </row>
    <row r="96" spans="1:5" x14ac:dyDescent="0.25">
      <c r="A96" s="116" t="s">
        <v>6</v>
      </c>
      <c r="B96" s="10">
        <v>18323</v>
      </c>
      <c r="C96" s="117">
        <f t="shared" si="3"/>
        <v>-12417</v>
      </c>
      <c r="D96" s="24">
        <v>5906</v>
      </c>
      <c r="E96" s="122">
        <f t="shared" si="2"/>
        <v>32.232712983681708</v>
      </c>
    </row>
    <row r="97" spans="1:5" x14ac:dyDescent="0.25">
      <c r="A97" s="116" t="s">
        <v>7</v>
      </c>
      <c r="B97" s="10">
        <v>18323</v>
      </c>
      <c r="C97" s="117">
        <f t="shared" si="3"/>
        <v>-12417</v>
      </c>
      <c r="D97" s="24">
        <v>5906</v>
      </c>
      <c r="E97" s="122">
        <f t="shared" si="2"/>
        <v>32.232712983681708</v>
      </c>
    </row>
    <row r="98" spans="1:5" x14ac:dyDescent="0.25">
      <c r="A98" s="119" t="s">
        <v>8</v>
      </c>
      <c r="B98" s="10">
        <v>8323</v>
      </c>
      <c r="C98" s="117">
        <f t="shared" si="3"/>
        <v>-4489</v>
      </c>
      <c r="D98" s="24">
        <v>3834</v>
      </c>
      <c r="E98" s="122">
        <f t="shared" si="2"/>
        <v>46.065120749729665</v>
      </c>
    </row>
    <row r="99" spans="1:5" x14ac:dyDescent="0.25">
      <c r="A99" s="119" t="s">
        <v>13</v>
      </c>
      <c r="B99" s="10">
        <v>10000</v>
      </c>
      <c r="C99" s="117">
        <f t="shared" si="3"/>
        <v>-7928</v>
      </c>
      <c r="D99" s="24">
        <v>2072</v>
      </c>
      <c r="E99" s="122">
        <f t="shared" si="2"/>
        <v>20.72</v>
      </c>
    </row>
    <row r="100" spans="1:5" x14ac:dyDescent="0.25">
      <c r="A100" s="116" t="s">
        <v>9</v>
      </c>
      <c r="B100" s="10">
        <v>3300</v>
      </c>
      <c r="C100" s="117">
        <f t="shared" si="3"/>
        <v>0</v>
      </c>
      <c r="D100" s="24">
        <v>3300</v>
      </c>
      <c r="E100" s="122">
        <f t="shared" si="2"/>
        <v>100</v>
      </c>
    </row>
    <row r="101" spans="1:5" x14ac:dyDescent="0.25">
      <c r="A101" s="116" t="s">
        <v>7</v>
      </c>
      <c r="B101" s="10">
        <v>3300</v>
      </c>
      <c r="C101" s="117">
        <f t="shared" si="3"/>
        <v>0</v>
      </c>
      <c r="D101" s="24">
        <v>3300</v>
      </c>
      <c r="E101" s="122">
        <f t="shared" si="2"/>
        <v>100</v>
      </c>
    </row>
    <row r="102" spans="1:5" x14ac:dyDescent="0.25">
      <c r="A102" s="119" t="s">
        <v>13</v>
      </c>
      <c r="B102" s="10">
        <v>3300</v>
      </c>
      <c r="C102" s="117">
        <f t="shared" si="3"/>
        <v>0</v>
      </c>
      <c r="D102" s="24">
        <v>3300</v>
      </c>
      <c r="E102" s="122">
        <f t="shared" si="2"/>
        <v>100</v>
      </c>
    </row>
    <row r="103" spans="1:5" x14ac:dyDescent="0.25">
      <c r="A103" s="116" t="s">
        <v>28</v>
      </c>
      <c r="B103" s="10">
        <v>90000</v>
      </c>
      <c r="C103" s="117">
        <f t="shared" si="3"/>
        <v>-42120</v>
      </c>
      <c r="D103" s="24">
        <v>47880</v>
      </c>
      <c r="E103" s="122">
        <f t="shared" si="2"/>
        <v>53.2</v>
      </c>
    </row>
    <row r="104" spans="1:5" x14ac:dyDescent="0.25">
      <c r="A104" s="116" t="s">
        <v>7</v>
      </c>
      <c r="B104" s="10">
        <v>88400</v>
      </c>
      <c r="C104" s="117">
        <f t="shared" si="3"/>
        <v>-42120</v>
      </c>
      <c r="D104" s="24">
        <v>46280</v>
      </c>
      <c r="E104" s="122">
        <f t="shared" si="2"/>
        <v>52.352941176470594</v>
      </c>
    </row>
    <row r="105" spans="1:5" x14ac:dyDescent="0.25">
      <c r="A105" s="119" t="s">
        <v>8</v>
      </c>
      <c r="B105" s="10">
        <v>33430</v>
      </c>
      <c r="C105" s="117">
        <f t="shared" si="3"/>
        <v>-18431</v>
      </c>
      <c r="D105" s="24">
        <v>14999</v>
      </c>
      <c r="E105" s="122">
        <f t="shared" si="2"/>
        <v>44.866886030511516</v>
      </c>
    </row>
    <row r="106" spans="1:5" x14ac:dyDescent="0.25">
      <c r="A106" s="119" t="s">
        <v>13</v>
      </c>
      <c r="B106" s="10">
        <v>54970</v>
      </c>
      <c r="C106" s="117">
        <f t="shared" si="3"/>
        <v>-23689</v>
      </c>
      <c r="D106" s="24">
        <v>31281</v>
      </c>
      <c r="E106" s="122">
        <f t="shared" si="2"/>
        <v>56.905584864471528</v>
      </c>
    </row>
    <row r="107" spans="1:5" x14ac:dyDescent="0.25">
      <c r="A107" s="116" t="s">
        <v>19</v>
      </c>
      <c r="B107" s="10">
        <v>1600</v>
      </c>
      <c r="C107" s="117">
        <f t="shared" si="3"/>
        <v>0</v>
      </c>
      <c r="D107" s="24">
        <v>1600</v>
      </c>
      <c r="E107" s="122">
        <f t="shared" si="2"/>
        <v>100</v>
      </c>
    </row>
    <row r="108" spans="1:5" x14ac:dyDescent="0.25">
      <c r="A108" s="119" t="s">
        <v>20</v>
      </c>
      <c r="B108" s="10">
        <v>1600</v>
      </c>
      <c r="C108" s="117">
        <f t="shared" si="3"/>
        <v>0</v>
      </c>
      <c r="D108" s="24">
        <v>1600</v>
      </c>
      <c r="E108" s="122">
        <f t="shared" si="2"/>
        <v>100</v>
      </c>
    </row>
    <row r="109" spans="1:5" x14ac:dyDescent="0.25">
      <c r="A109" s="5" t="s">
        <v>29</v>
      </c>
      <c r="B109" s="17"/>
      <c r="C109" s="6">
        <f t="shared" si="3"/>
        <v>666394</v>
      </c>
      <c r="D109" s="22">
        <v>666394</v>
      </c>
      <c r="E109" s="38" t="s">
        <v>33</v>
      </c>
    </row>
    <row r="110" spans="1:5" x14ac:dyDescent="0.25">
      <c r="A110" s="7" t="s">
        <v>30</v>
      </c>
      <c r="B110" s="16"/>
      <c r="C110" s="31">
        <f t="shared" si="3"/>
        <v>666394</v>
      </c>
      <c r="D110" s="23">
        <v>666394</v>
      </c>
      <c r="E110" s="30" t="s">
        <v>33</v>
      </c>
    </row>
    <row r="111" spans="1:5" x14ac:dyDescent="0.25">
      <c r="A111" s="7" t="s">
        <v>34</v>
      </c>
      <c r="B111" s="18"/>
      <c r="C111" s="31">
        <f t="shared" si="3"/>
        <v>666394</v>
      </c>
      <c r="D111" s="23">
        <v>666394</v>
      </c>
      <c r="E111" s="30" t="s">
        <v>33</v>
      </c>
    </row>
    <row r="112" spans="1:5" x14ac:dyDescent="0.25">
      <c r="A112" s="15" t="s">
        <v>37</v>
      </c>
      <c r="B112" s="18"/>
      <c r="C112" s="36"/>
      <c r="D112" s="8">
        <v>512455</v>
      </c>
      <c r="E112" s="30" t="s">
        <v>33</v>
      </c>
    </row>
    <row r="113" spans="1:5" x14ac:dyDescent="0.25">
      <c r="A113" s="15" t="s">
        <v>38</v>
      </c>
      <c r="B113" s="18"/>
      <c r="C113" s="36"/>
      <c r="D113" s="8">
        <v>5000</v>
      </c>
      <c r="E113" s="30" t="s">
        <v>33</v>
      </c>
    </row>
    <row r="114" spans="1:5" x14ac:dyDescent="0.25">
      <c r="A114" s="15" t="s">
        <v>39</v>
      </c>
      <c r="B114" s="18"/>
      <c r="C114" s="36"/>
      <c r="D114" s="8">
        <v>52255</v>
      </c>
      <c r="E114" s="30" t="s">
        <v>33</v>
      </c>
    </row>
    <row r="115" spans="1:5" x14ac:dyDescent="0.25">
      <c r="A115" s="15" t="s">
        <v>40</v>
      </c>
      <c r="B115" s="18"/>
      <c r="C115" s="36"/>
      <c r="D115" s="8">
        <v>67214</v>
      </c>
      <c r="E115" s="30" t="s">
        <v>33</v>
      </c>
    </row>
    <row r="116" spans="1:5" x14ac:dyDescent="0.25">
      <c r="A116" s="15" t="s">
        <v>41</v>
      </c>
      <c r="B116" s="18"/>
      <c r="C116" s="36"/>
      <c r="D116" s="8">
        <v>16500</v>
      </c>
      <c r="E116" s="30" t="s">
        <v>33</v>
      </c>
    </row>
    <row r="117" spans="1:5" x14ac:dyDescent="0.25">
      <c r="A117" s="15" t="s">
        <v>42</v>
      </c>
      <c r="B117" s="18"/>
      <c r="C117" s="36"/>
      <c r="D117" s="8">
        <v>12970</v>
      </c>
      <c r="E117" s="30" t="s">
        <v>33</v>
      </c>
    </row>
    <row r="118" spans="1:5" x14ac:dyDescent="0.25">
      <c r="A118" s="12" t="s">
        <v>4</v>
      </c>
      <c r="B118" s="19"/>
      <c r="C118" s="37">
        <f t="shared" si="3"/>
        <v>611857</v>
      </c>
      <c r="D118" s="25">
        <v>611857</v>
      </c>
      <c r="E118" s="30" t="s">
        <v>33</v>
      </c>
    </row>
    <row r="119" spans="1:5" x14ac:dyDescent="0.25">
      <c r="A119" s="14" t="s">
        <v>5</v>
      </c>
      <c r="B119" s="16"/>
      <c r="C119" s="36">
        <f t="shared" si="3"/>
        <v>397772</v>
      </c>
      <c r="D119" s="23">
        <v>397772</v>
      </c>
      <c r="E119" s="30" t="s">
        <v>33</v>
      </c>
    </row>
    <row r="120" spans="1:5" x14ac:dyDescent="0.25">
      <c r="A120" s="116" t="s">
        <v>6</v>
      </c>
      <c r="B120" s="18"/>
      <c r="C120" s="117">
        <f t="shared" si="3"/>
        <v>380107</v>
      </c>
      <c r="D120" s="24">
        <v>380107</v>
      </c>
      <c r="E120" s="118" t="s">
        <v>33</v>
      </c>
    </row>
    <row r="121" spans="1:5" x14ac:dyDescent="0.25">
      <c r="A121" s="116" t="s">
        <v>7</v>
      </c>
      <c r="B121" s="18"/>
      <c r="C121" s="117">
        <f t="shared" si="3"/>
        <v>380107</v>
      </c>
      <c r="D121" s="24">
        <v>380107</v>
      </c>
      <c r="E121" s="118" t="s">
        <v>33</v>
      </c>
    </row>
    <row r="122" spans="1:5" x14ac:dyDescent="0.25">
      <c r="A122" s="119" t="s">
        <v>8</v>
      </c>
      <c r="B122" s="18"/>
      <c r="C122" s="117">
        <f t="shared" si="3"/>
        <v>380107</v>
      </c>
      <c r="D122" s="24">
        <v>380107</v>
      </c>
      <c r="E122" s="118" t="s">
        <v>33</v>
      </c>
    </row>
    <row r="123" spans="1:5" x14ac:dyDescent="0.25">
      <c r="A123" s="116" t="s">
        <v>9</v>
      </c>
      <c r="B123" s="18"/>
      <c r="C123" s="117">
        <f t="shared" si="3"/>
        <v>4018</v>
      </c>
      <c r="D123" s="24">
        <v>4018</v>
      </c>
      <c r="E123" s="118" t="s">
        <v>33</v>
      </c>
    </row>
    <row r="124" spans="1:5" x14ac:dyDescent="0.25">
      <c r="A124" s="116" t="s">
        <v>7</v>
      </c>
      <c r="B124" s="18"/>
      <c r="C124" s="117">
        <f t="shared" si="3"/>
        <v>4018</v>
      </c>
      <c r="D124" s="24">
        <v>4018</v>
      </c>
      <c r="E124" s="118" t="s">
        <v>33</v>
      </c>
    </row>
    <row r="125" spans="1:5" x14ac:dyDescent="0.25">
      <c r="A125" s="119" t="s">
        <v>8</v>
      </c>
      <c r="B125" s="18"/>
      <c r="C125" s="117">
        <f t="shared" si="3"/>
        <v>4018</v>
      </c>
      <c r="D125" s="24">
        <v>4018</v>
      </c>
      <c r="E125" s="118" t="s">
        <v>33</v>
      </c>
    </row>
    <row r="126" spans="1:5" x14ac:dyDescent="0.25">
      <c r="A126" s="116" t="s">
        <v>10</v>
      </c>
      <c r="B126" s="18"/>
      <c r="C126" s="117">
        <f t="shared" si="3"/>
        <v>1647</v>
      </c>
      <c r="D126" s="24">
        <v>1647</v>
      </c>
      <c r="E126" s="118" t="s">
        <v>33</v>
      </c>
    </row>
    <row r="127" spans="1:5" x14ac:dyDescent="0.25">
      <c r="A127" s="116" t="s">
        <v>7</v>
      </c>
      <c r="B127" s="18"/>
      <c r="C127" s="117">
        <f t="shared" si="3"/>
        <v>1647</v>
      </c>
      <c r="D127" s="24">
        <v>1647</v>
      </c>
      <c r="E127" s="118" t="s">
        <v>33</v>
      </c>
    </row>
    <row r="128" spans="1:5" x14ac:dyDescent="0.25">
      <c r="A128" s="119" t="s">
        <v>8</v>
      </c>
      <c r="B128" s="18"/>
      <c r="C128" s="117">
        <f t="shared" si="3"/>
        <v>1647</v>
      </c>
      <c r="D128" s="24">
        <v>1647</v>
      </c>
      <c r="E128" s="118" t="s">
        <v>33</v>
      </c>
    </row>
    <row r="129" spans="1:5" x14ac:dyDescent="0.25">
      <c r="A129" s="116" t="s">
        <v>11</v>
      </c>
      <c r="B129" s="18"/>
      <c r="C129" s="117">
        <f t="shared" si="3"/>
        <v>12000</v>
      </c>
      <c r="D129" s="24">
        <v>12000</v>
      </c>
      <c r="E129" s="118" t="s">
        <v>33</v>
      </c>
    </row>
    <row r="130" spans="1:5" x14ac:dyDescent="0.25">
      <c r="A130" s="116" t="s">
        <v>7</v>
      </c>
      <c r="B130" s="18"/>
      <c r="C130" s="117">
        <f t="shared" si="3"/>
        <v>12000</v>
      </c>
      <c r="D130" s="24">
        <v>12000</v>
      </c>
      <c r="E130" s="118" t="s">
        <v>33</v>
      </c>
    </row>
    <row r="131" spans="1:5" x14ac:dyDescent="0.25">
      <c r="A131" s="119" t="s">
        <v>8</v>
      </c>
      <c r="B131" s="18"/>
      <c r="C131" s="117">
        <f t="shared" si="3"/>
        <v>12000</v>
      </c>
      <c r="D131" s="24">
        <v>12000</v>
      </c>
      <c r="E131" s="118" t="s">
        <v>33</v>
      </c>
    </row>
    <row r="132" spans="1:5" x14ac:dyDescent="0.25">
      <c r="A132" s="14" t="s">
        <v>12</v>
      </c>
      <c r="B132" s="16"/>
      <c r="C132" s="31">
        <f t="shared" si="3"/>
        <v>105041</v>
      </c>
      <c r="D132" s="23">
        <v>105041</v>
      </c>
      <c r="E132" s="30" t="s">
        <v>33</v>
      </c>
    </row>
    <row r="133" spans="1:5" x14ac:dyDescent="0.25">
      <c r="A133" s="116" t="s">
        <v>6</v>
      </c>
      <c r="B133" s="18"/>
      <c r="C133" s="117">
        <f t="shared" si="3"/>
        <v>90526</v>
      </c>
      <c r="D133" s="24">
        <v>90526</v>
      </c>
      <c r="E133" s="118" t="s">
        <v>33</v>
      </c>
    </row>
    <row r="134" spans="1:5" x14ac:dyDescent="0.25">
      <c r="A134" s="116" t="s">
        <v>7</v>
      </c>
      <c r="B134" s="18"/>
      <c r="C134" s="117">
        <f t="shared" si="3"/>
        <v>90526</v>
      </c>
      <c r="D134" s="24">
        <v>90526</v>
      </c>
      <c r="E134" s="118" t="s">
        <v>33</v>
      </c>
    </row>
    <row r="135" spans="1:5" x14ac:dyDescent="0.25">
      <c r="A135" s="119" t="s">
        <v>13</v>
      </c>
      <c r="B135" s="18"/>
      <c r="C135" s="117">
        <f t="shared" si="3"/>
        <v>89958</v>
      </c>
      <c r="D135" s="24">
        <v>89958</v>
      </c>
      <c r="E135" s="118" t="s">
        <v>33</v>
      </c>
    </row>
    <row r="136" spans="1:5" x14ac:dyDescent="0.25">
      <c r="A136" s="119" t="s">
        <v>14</v>
      </c>
      <c r="B136" s="18"/>
      <c r="C136" s="117">
        <f t="shared" si="3"/>
        <v>568</v>
      </c>
      <c r="D136" s="121">
        <v>568</v>
      </c>
      <c r="E136" s="118" t="s">
        <v>33</v>
      </c>
    </row>
    <row r="137" spans="1:5" x14ac:dyDescent="0.25">
      <c r="A137" s="116" t="s">
        <v>15</v>
      </c>
      <c r="B137" s="18"/>
      <c r="C137" s="117">
        <f t="shared" si="3"/>
        <v>3000</v>
      </c>
      <c r="D137" s="24">
        <v>3000</v>
      </c>
      <c r="E137" s="118" t="s">
        <v>33</v>
      </c>
    </row>
    <row r="138" spans="1:5" x14ac:dyDescent="0.25">
      <c r="A138" s="116" t="s">
        <v>7</v>
      </c>
      <c r="B138" s="18"/>
      <c r="C138" s="117">
        <f t="shared" si="3"/>
        <v>3000</v>
      </c>
      <c r="D138" s="24">
        <v>3000</v>
      </c>
      <c r="E138" s="118" t="s">
        <v>33</v>
      </c>
    </row>
    <row r="139" spans="1:5" x14ac:dyDescent="0.25">
      <c r="A139" s="119" t="s">
        <v>13</v>
      </c>
      <c r="B139" s="18"/>
      <c r="C139" s="117">
        <f t="shared" si="3"/>
        <v>3000</v>
      </c>
      <c r="D139" s="24">
        <v>3000</v>
      </c>
      <c r="E139" s="118" t="s">
        <v>33</v>
      </c>
    </row>
    <row r="140" spans="1:5" x14ac:dyDescent="0.25">
      <c r="A140" s="116" t="s">
        <v>9</v>
      </c>
      <c r="B140" s="18"/>
      <c r="C140" s="117">
        <f t="shared" si="3"/>
        <v>7485</v>
      </c>
      <c r="D140" s="24">
        <v>7485</v>
      </c>
      <c r="E140" s="118" t="s">
        <v>33</v>
      </c>
    </row>
    <row r="141" spans="1:5" x14ac:dyDescent="0.25">
      <c r="A141" s="116" t="s">
        <v>7</v>
      </c>
      <c r="B141" s="18"/>
      <c r="C141" s="117">
        <f t="shared" si="3"/>
        <v>7485</v>
      </c>
      <c r="D141" s="24">
        <v>7485</v>
      </c>
      <c r="E141" s="118" t="s">
        <v>33</v>
      </c>
    </row>
    <row r="142" spans="1:5" x14ac:dyDescent="0.25">
      <c r="A142" s="119" t="s">
        <v>13</v>
      </c>
      <c r="B142" s="18"/>
      <c r="C142" s="117">
        <f t="shared" si="3"/>
        <v>7013</v>
      </c>
      <c r="D142" s="24">
        <v>7013</v>
      </c>
      <c r="E142" s="118" t="s">
        <v>33</v>
      </c>
    </row>
    <row r="143" spans="1:5" x14ac:dyDescent="0.25">
      <c r="A143" s="119" t="s">
        <v>14</v>
      </c>
      <c r="B143" s="18"/>
      <c r="C143" s="117">
        <f t="shared" si="3"/>
        <v>472</v>
      </c>
      <c r="D143" s="121">
        <v>472</v>
      </c>
      <c r="E143" s="118" t="s">
        <v>33</v>
      </c>
    </row>
    <row r="144" spans="1:5" x14ac:dyDescent="0.25">
      <c r="A144" s="116" t="s">
        <v>11</v>
      </c>
      <c r="B144" s="18"/>
      <c r="C144" s="117">
        <f t="shared" si="3"/>
        <v>1500</v>
      </c>
      <c r="D144" s="24">
        <v>1500</v>
      </c>
      <c r="E144" s="118" t="s">
        <v>33</v>
      </c>
    </row>
    <row r="145" spans="1:5" x14ac:dyDescent="0.25">
      <c r="A145" s="116" t="s">
        <v>7</v>
      </c>
      <c r="B145" s="18"/>
      <c r="C145" s="117">
        <f t="shared" si="3"/>
        <v>1500</v>
      </c>
      <c r="D145" s="24">
        <v>1500</v>
      </c>
      <c r="E145" s="118" t="s">
        <v>33</v>
      </c>
    </row>
    <row r="146" spans="1:5" x14ac:dyDescent="0.25">
      <c r="A146" s="119" t="s">
        <v>13</v>
      </c>
      <c r="B146" s="18"/>
      <c r="C146" s="117">
        <f t="shared" si="3"/>
        <v>1500</v>
      </c>
      <c r="D146" s="24">
        <v>1500</v>
      </c>
      <c r="E146" s="118" t="s">
        <v>33</v>
      </c>
    </row>
    <row r="147" spans="1:5" x14ac:dyDescent="0.25">
      <c r="A147" s="116" t="s">
        <v>16</v>
      </c>
      <c r="B147" s="18"/>
      <c r="C147" s="117">
        <f t="shared" si="3"/>
        <v>530</v>
      </c>
      <c r="D147" s="121">
        <v>530</v>
      </c>
      <c r="E147" s="118" t="s">
        <v>33</v>
      </c>
    </row>
    <row r="148" spans="1:5" x14ac:dyDescent="0.25">
      <c r="A148" s="116" t="s">
        <v>7</v>
      </c>
      <c r="B148" s="18"/>
      <c r="C148" s="117">
        <f t="shared" si="3"/>
        <v>530</v>
      </c>
      <c r="D148" s="121">
        <v>530</v>
      </c>
      <c r="E148" s="118" t="s">
        <v>33</v>
      </c>
    </row>
    <row r="149" spans="1:5" x14ac:dyDescent="0.25">
      <c r="A149" s="119" t="s">
        <v>13</v>
      </c>
      <c r="B149" s="18"/>
      <c r="C149" s="117">
        <f t="shared" ref="C149:C198" si="4">D149-B149</f>
        <v>530</v>
      </c>
      <c r="D149" s="121">
        <v>530</v>
      </c>
      <c r="E149" s="118" t="s">
        <v>33</v>
      </c>
    </row>
    <row r="150" spans="1:5" x14ac:dyDescent="0.25">
      <c r="A150" s="116" t="s">
        <v>17</v>
      </c>
      <c r="B150" s="18"/>
      <c r="C150" s="117">
        <f t="shared" si="4"/>
        <v>2000</v>
      </c>
      <c r="D150" s="24">
        <v>2000</v>
      </c>
      <c r="E150" s="118" t="s">
        <v>33</v>
      </c>
    </row>
    <row r="151" spans="1:5" x14ac:dyDescent="0.25">
      <c r="A151" s="116" t="s">
        <v>7</v>
      </c>
      <c r="B151" s="18"/>
      <c r="C151" s="117">
        <f t="shared" si="4"/>
        <v>2000</v>
      </c>
      <c r="D151" s="24">
        <v>2000</v>
      </c>
      <c r="E151" s="118" t="s">
        <v>33</v>
      </c>
    </row>
    <row r="152" spans="1:5" x14ac:dyDescent="0.25">
      <c r="A152" s="119" t="s">
        <v>13</v>
      </c>
      <c r="B152" s="18"/>
      <c r="C152" s="117">
        <f t="shared" si="4"/>
        <v>2000</v>
      </c>
      <c r="D152" s="24">
        <v>2000</v>
      </c>
      <c r="E152" s="118" t="s">
        <v>33</v>
      </c>
    </row>
    <row r="153" spans="1:5" x14ac:dyDescent="0.25">
      <c r="A153" s="14" t="s">
        <v>18</v>
      </c>
      <c r="B153" s="16"/>
      <c r="C153" s="31">
        <f t="shared" si="4"/>
        <v>76036</v>
      </c>
      <c r="D153" s="23">
        <v>76036</v>
      </c>
      <c r="E153" s="30" t="s">
        <v>33</v>
      </c>
    </row>
    <row r="154" spans="1:5" x14ac:dyDescent="0.25">
      <c r="A154" s="116" t="s">
        <v>6</v>
      </c>
      <c r="B154" s="18"/>
      <c r="C154" s="117">
        <f t="shared" si="4"/>
        <v>6397</v>
      </c>
      <c r="D154" s="24">
        <v>6397</v>
      </c>
      <c r="E154" s="118" t="s">
        <v>33</v>
      </c>
    </row>
    <row r="155" spans="1:5" x14ac:dyDescent="0.25">
      <c r="A155" s="116" t="s">
        <v>7</v>
      </c>
      <c r="B155" s="18"/>
      <c r="C155" s="117">
        <f t="shared" si="4"/>
        <v>5997</v>
      </c>
      <c r="D155" s="24">
        <v>5997</v>
      </c>
      <c r="E155" s="118" t="s">
        <v>33</v>
      </c>
    </row>
    <row r="156" spans="1:5" x14ac:dyDescent="0.25">
      <c r="A156" s="119" t="s">
        <v>13</v>
      </c>
      <c r="B156" s="18"/>
      <c r="C156" s="117">
        <f t="shared" si="4"/>
        <v>5997</v>
      </c>
      <c r="D156" s="24">
        <v>5997</v>
      </c>
      <c r="E156" s="118" t="s">
        <v>33</v>
      </c>
    </row>
    <row r="157" spans="1:5" x14ac:dyDescent="0.25">
      <c r="A157" s="116" t="s">
        <v>19</v>
      </c>
      <c r="B157" s="18"/>
      <c r="C157" s="117">
        <f t="shared" si="4"/>
        <v>400</v>
      </c>
      <c r="D157" s="121">
        <v>400</v>
      </c>
      <c r="E157" s="118" t="s">
        <v>33</v>
      </c>
    </row>
    <row r="158" spans="1:5" x14ac:dyDescent="0.25">
      <c r="A158" s="119" t="s">
        <v>20</v>
      </c>
      <c r="B158" s="18"/>
      <c r="C158" s="117">
        <f t="shared" si="4"/>
        <v>400</v>
      </c>
      <c r="D158" s="121">
        <v>400</v>
      </c>
      <c r="E158" s="118" t="s">
        <v>33</v>
      </c>
    </row>
    <row r="159" spans="1:5" x14ac:dyDescent="0.25">
      <c r="A159" s="116" t="s">
        <v>15</v>
      </c>
      <c r="B159" s="18"/>
      <c r="C159" s="117">
        <f t="shared" si="4"/>
        <v>2000</v>
      </c>
      <c r="D159" s="24">
        <v>2000</v>
      </c>
      <c r="E159" s="118" t="s">
        <v>33</v>
      </c>
    </row>
    <row r="160" spans="1:5" x14ac:dyDescent="0.25">
      <c r="A160" s="116" t="s">
        <v>7</v>
      </c>
      <c r="B160" s="18"/>
      <c r="C160" s="117">
        <f t="shared" si="4"/>
        <v>2000</v>
      </c>
      <c r="D160" s="24">
        <v>2000</v>
      </c>
      <c r="E160" s="118" t="s">
        <v>33</v>
      </c>
    </row>
    <row r="161" spans="1:5" x14ac:dyDescent="0.25">
      <c r="A161" s="119" t="s">
        <v>13</v>
      </c>
      <c r="B161" s="18"/>
      <c r="C161" s="117">
        <f t="shared" si="4"/>
        <v>2000</v>
      </c>
      <c r="D161" s="24">
        <v>2000</v>
      </c>
      <c r="E161" s="118" t="s">
        <v>33</v>
      </c>
    </row>
    <row r="162" spans="1:5" x14ac:dyDescent="0.25">
      <c r="A162" s="116" t="s">
        <v>9</v>
      </c>
      <c r="B162" s="18"/>
      <c r="C162" s="117">
        <f t="shared" si="4"/>
        <v>40752</v>
      </c>
      <c r="D162" s="24">
        <v>40752</v>
      </c>
      <c r="E162" s="118" t="s">
        <v>33</v>
      </c>
    </row>
    <row r="163" spans="1:5" x14ac:dyDescent="0.25">
      <c r="A163" s="116" t="s">
        <v>7</v>
      </c>
      <c r="B163" s="18"/>
      <c r="C163" s="117">
        <f t="shared" si="4"/>
        <v>40752</v>
      </c>
      <c r="D163" s="24">
        <v>40752</v>
      </c>
      <c r="E163" s="118" t="s">
        <v>33</v>
      </c>
    </row>
    <row r="164" spans="1:5" x14ac:dyDescent="0.25">
      <c r="A164" s="119" t="s">
        <v>13</v>
      </c>
      <c r="B164" s="18"/>
      <c r="C164" s="117">
        <f t="shared" si="4"/>
        <v>40752</v>
      </c>
      <c r="D164" s="24">
        <v>40752</v>
      </c>
      <c r="E164" s="118" t="s">
        <v>33</v>
      </c>
    </row>
    <row r="165" spans="1:5" x14ac:dyDescent="0.25">
      <c r="A165" s="116" t="s">
        <v>21</v>
      </c>
      <c r="B165" s="18"/>
      <c r="C165" s="117">
        <f t="shared" si="4"/>
        <v>18157</v>
      </c>
      <c r="D165" s="24">
        <v>18157</v>
      </c>
      <c r="E165" s="118" t="s">
        <v>33</v>
      </c>
    </row>
    <row r="166" spans="1:5" x14ac:dyDescent="0.25">
      <c r="A166" s="116" t="s">
        <v>7</v>
      </c>
      <c r="B166" s="18"/>
      <c r="C166" s="117">
        <f t="shared" si="4"/>
        <v>18157</v>
      </c>
      <c r="D166" s="24">
        <v>18157</v>
      </c>
      <c r="E166" s="118" t="s">
        <v>33</v>
      </c>
    </row>
    <row r="167" spans="1:5" x14ac:dyDescent="0.25">
      <c r="A167" s="119" t="s">
        <v>13</v>
      </c>
      <c r="B167" s="18"/>
      <c r="C167" s="117">
        <f t="shared" si="4"/>
        <v>18157</v>
      </c>
      <c r="D167" s="24">
        <v>18157</v>
      </c>
      <c r="E167" s="118" t="s">
        <v>33</v>
      </c>
    </row>
    <row r="168" spans="1:5" x14ac:dyDescent="0.25">
      <c r="A168" s="116" t="s">
        <v>10</v>
      </c>
      <c r="B168" s="18"/>
      <c r="C168" s="117">
        <f t="shared" si="4"/>
        <v>5290</v>
      </c>
      <c r="D168" s="24">
        <v>5290</v>
      </c>
      <c r="E168" s="118" t="s">
        <v>33</v>
      </c>
    </row>
    <row r="169" spans="1:5" x14ac:dyDescent="0.25">
      <c r="A169" s="116" t="s">
        <v>7</v>
      </c>
      <c r="B169" s="18"/>
      <c r="C169" s="117">
        <f t="shared" si="4"/>
        <v>5290</v>
      </c>
      <c r="D169" s="24">
        <v>5290</v>
      </c>
      <c r="E169" s="118" t="s">
        <v>33</v>
      </c>
    </row>
    <row r="170" spans="1:5" x14ac:dyDescent="0.25">
      <c r="A170" s="119" t="s">
        <v>13</v>
      </c>
      <c r="B170" s="18"/>
      <c r="C170" s="117">
        <f t="shared" si="4"/>
        <v>5290</v>
      </c>
      <c r="D170" s="24">
        <v>5290</v>
      </c>
      <c r="E170" s="118" t="s">
        <v>33</v>
      </c>
    </row>
    <row r="171" spans="1:5" x14ac:dyDescent="0.25">
      <c r="A171" s="116" t="s">
        <v>11</v>
      </c>
      <c r="B171" s="18"/>
      <c r="C171" s="117">
        <f t="shared" si="4"/>
        <v>3000</v>
      </c>
      <c r="D171" s="24">
        <v>3000</v>
      </c>
      <c r="E171" s="118" t="s">
        <v>33</v>
      </c>
    </row>
    <row r="172" spans="1:5" x14ac:dyDescent="0.25">
      <c r="A172" s="116" t="s">
        <v>7</v>
      </c>
      <c r="B172" s="18"/>
      <c r="C172" s="117">
        <f t="shared" si="4"/>
        <v>3000</v>
      </c>
      <c r="D172" s="24">
        <v>3000</v>
      </c>
      <c r="E172" s="118" t="s">
        <v>33</v>
      </c>
    </row>
    <row r="173" spans="1:5" x14ac:dyDescent="0.25">
      <c r="A173" s="119" t="s">
        <v>13</v>
      </c>
      <c r="B173" s="18"/>
      <c r="C173" s="117">
        <f t="shared" si="4"/>
        <v>3000</v>
      </c>
      <c r="D173" s="24">
        <v>3000</v>
      </c>
      <c r="E173" s="118" t="s">
        <v>33</v>
      </c>
    </row>
    <row r="174" spans="1:5" x14ac:dyDescent="0.25">
      <c r="A174" s="116" t="s">
        <v>22</v>
      </c>
      <c r="B174" s="18"/>
      <c r="C174" s="117">
        <f t="shared" si="4"/>
        <v>440</v>
      </c>
      <c r="D174" s="121">
        <v>440</v>
      </c>
      <c r="E174" s="118" t="s">
        <v>33</v>
      </c>
    </row>
    <row r="175" spans="1:5" x14ac:dyDescent="0.25">
      <c r="A175" s="116" t="s">
        <v>7</v>
      </c>
      <c r="B175" s="18"/>
      <c r="C175" s="117">
        <f t="shared" si="4"/>
        <v>440</v>
      </c>
      <c r="D175" s="121">
        <v>440</v>
      </c>
      <c r="E175" s="118" t="s">
        <v>33</v>
      </c>
    </row>
    <row r="176" spans="1:5" x14ac:dyDescent="0.25">
      <c r="A176" s="119" t="s">
        <v>13</v>
      </c>
      <c r="B176" s="18"/>
      <c r="C176" s="117">
        <f t="shared" si="4"/>
        <v>440</v>
      </c>
      <c r="D176" s="121">
        <v>440</v>
      </c>
      <c r="E176" s="118" t="s">
        <v>33</v>
      </c>
    </row>
    <row r="177" spans="1:5" x14ac:dyDescent="0.25">
      <c r="A177" s="14" t="s">
        <v>23</v>
      </c>
      <c r="B177" s="16"/>
      <c r="C177" s="31">
        <f t="shared" si="4"/>
        <v>15000</v>
      </c>
      <c r="D177" s="23">
        <v>15000</v>
      </c>
      <c r="E177" s="30" t="s">
        <v>33</v>
      </c>
    </row>
    <row r="178" spans="1:5" x14ac:dyDescent="0.25">
      <c r="A178" s="116" t="s">
        <v>6</v>
      </c>
      <c r="B178" s="18"/>
      <c r="C178" s="117">
        <f t="shared" si="4"/>
        <v>15000</v>
      </c>
      <c r="D178" s="24">
        <v>15000</v>
      </c>
      <c r="E178" s="118" t="s">
        <v>33</v>
      </c>
    </row>
    <row r="179" spans="1:5" x14ac:dyDescent="0.25">
      <c r="A179" s="116" t="s">
        <v>7</v>
      </c>
      <c r="B179" s="18"/>
      <c r="C179" s="117">
        <f t="shared" si="4"/>
        <v>15000</v>
      </c>
      <c r="D179" s="24">
        <v>15000</v>
      </c>
      <c r="E179" s="118" t="s">
        <v>33</v>
      </c>
    </row>
    <row r="180" spans="1:5" x14ac:dyDescent="0.25">
      <c r="A180" s="119" t="s">
        <v>13</v>
      </c>
      <c r="B180" s="18"/>
      <c r="C180" s="117">
        <f t="shared" si="4"/>
        <v>15000</v>
      </c>
      <c r="D180" s="24">
        <v>15000</v>
      </c>
      <c r="E180" s="118" t="s">
        <v>33</v>
      </c>
    </row>
    <row r="181" spans="1:5" x14ac:dyDescent="0.25">
      <c r="A181" s="14" t="s">
        <v>24</v>
      </c>
      <c r="B181" s="16"/>
      <c r="C181" s="31">
        <f t="shared" si="4"/>
        <v>18008</v>
      </c>
      <c r="D181" s="23">
        <v>18008</v>
      </c>
      <c r="E181" s="30" t="s">
        <v>33</v>
      </c>
    </row>
    <row r="182" spans="1:5" x14ac:dyDescent="0.25">
      <c r="A182" s="116" t="s">
        <v>6</v>
      </c>
      <c r="B182" s="18"/>
      <c r="C182" s="117">
        <f t="shared" si="4"/>
        <v>8008</v>
      </c>
      <c r="D182" s="24">
        <v>8008</v>
      </c>
      <c r="E182" s="118" t="s">
        <v>33</v>
      </c>
    </row>
    <row r="183" spans="1:5" x14ac:dyDescent="0.25">
      <c r="A183" s="116" t="s">
        <v>19</v>
      </c>
      <c r="B183" s="18"/>
      <c r="C183" s="117">
        <f t="shared" si="4"/>
        <v>8008</v>
      </c>
      <c r="D183" s="24">
        <v>8008</v>
      </c>
      <c r="E183" s="118" t="s">
        <v>33</v>
      </c>
    </row>
    <row r="184" spans="1:5" x14ac:dyDescent="0.25">
      <c r="A184" s="119" t="s">
        <v>25</v>
      </c>
      <c r="B184" s="18"/>
      <c r="C184" s="117">
        <f t="shared" si="4"/>
        <v>500</v>
      </c>
      <c r="D184" s="121">
        <v>500</v>
      </c>
      <c r="E184" s="118" t="s">
        <v>33</v>
      </c>
    </row>
    <row r="185" spans="1:5" x14ac:dyDescent="0.25">
      <c r="A185" s="119" t="s">
        <v>20</v>
      </c>
      <c r="B185" s="18"/>
      <c r="C185" s="117">
        <f t="shared" si="4"/>
        <v>7508</v>
      </c>
      <c r="D185" s="24">
        <v>7508</v>
      </c>
      <c r="E185" s="118" t="s">
        <v>33</v>
      </c>
    </row>
    <row r="186" spans="1:5" x14ac:dyDescent="0.25">
      <c r="A186" s="116" t="s">
        <v>16</v>
      </c>
      <c r="B186" s="18"/>
      <c r="C186" s="117">
        <f t="shared" si="4"/>
        <v>10000</v>
      </c>
      <c r="D186" s="24">
        <v>10000</v>
      </c>
      <c r="E186" s="118" t="s">
        <v>33</v>
      </c>
    </row>
    <row r="187" spans="1:5" x14ac:dyDescent="0.25">
      <c r="A187" s="116" t="s">
        <v>19</v>
      </c>
      <c r="B187" s="18"/>
      <c r="C187" s="117">
        <f t="shared" si="4"/>
        <v>10000</v>
      </c>
      <c r="D187" s="24">
        <v>10000</v>
      </c>
      <c r="E187" s="118" t="s">
        <v>33</v>
      </c>
    </row>
    <row r="188" spans="1:5" x14ac:dyDescent="0.25">
      <c r="A188" s="119" t="s">
        <v>25</v>
      </c>
      <c r="B188" s="18"/>
      <c r="C188" s="117">
        <f t="shared" si="4"/>
        <v>10000</v>
      </c>
      <c r="D188" s="24">
        <v>10000</v>
      </c>
      <c r="E188" s="118" t="s">
        <v>33</v>
      </c>
    </row>
    <row r="189" spans="1:5" x14ac:dyDescent="0.25">
      <c r="A189" s="12" t="s">
        <v>26</v>
      </c>
      <c r="B189" s="19"/>
      <c r="C189" s="25">
        <f t="shared" si="4"/>
        <v>54537</v>
      </c>
      <c r="D189" s="25">
        <v>54537</v>
      </c>
      <c r="E189" s="30" t="s">
        <v>33</v>
      </c>
    </row>
    <row r="190" spans="1:5" x14ac:dyDescent="0.25">
      <c r="A190" s="12" t="s">
        <v>27</v>
      </c>
      <c r="B190" s="19"/>
      <c r="C190" s="25">
        <f t="shared" si="4"/>
        <v>54537</v>
      </c>
      <c r="D190" s="25">
        <v>54537</v>
      </c>
      <c r="E190" s="30" t="s">
        <v>33</v>
      </c>
    </row>
    <row r="191" spans="1:5" x14ac:dyDescent="0.25">
      <c r="A191" s="116" t="s">
        <v>6</v>
      </c>
      <c r="B191" s="18"/>
      <c r="C191" s="117">
        <f t="shared" si="4"/>
        <v>12417</v>
      </c>
      <c r="D191" s="24">
        <v>12417</v>
      </c>
      <c r="E191" s="118" t="s">
        <v>33</v>
      </c>
    </row>
    <row r="192" spans="1:5" x14ac:dyDescent="0.25">
      <c r="A192" s="116" t="s">
        <v>7</v>
      </c>
      <c r="B192" s="18"/>
      <c r="C192" s="117">
        <f t="shared" si="4"/>
        <v>12417</v>
      </c>
      <c r="D192" s="24">
        <v>12417</v>
      </c>
      <c r="E192" s="118" t="s">
        <v>33</v>
      </c>
    </row>
    <row r="193" spans="1:5" x14ac:dyDescent="0.25">
      <c r="A193" s="119" t="s">
        <v>8</v>
      </c>
      <c r="B193" s="18"/>
      <c r="C193" s="117">
        <f t="shared" si="4"/>
        <v>4489</v>
      </c>
      <c r="D193" s="24">
        <v>4489</v>
      </c>
      <c r="E193" s="118" t="s">
        <v>33</v>
      </c>
    </row>
    <row r="194" spans="1:5" x14ac:dyDescent="0.25">
      <c r="A194" s="119" t="s">
        <v>13</v>
      </c>
      <c r="B194" s="18"/>
      <c r="C194" s="117">
        <f t="shared" si="4"/>
        <v>7928</v>
      </c>
      <c r="D194" s="24">
        <v>7928</v>
      </c>
      <c r="E194" s="118" t="s">
        <v>33</v>
      </c>
    </row>
    <row r="195" spans="1:5" x14ac:dyDescent="0.25">
      <c r="A195" s="116" t="s">
        <v>28</v>
      </c>
      <c r="B195" s="18"/>
      <c r="C195" s="117">
        <f t="shared" si="4"/>
        <v>42120</v>
      </c>
      <c r="D195" s="24">
        <v>42120</v>
      </c>
      <c r="E195" s="118" t="s">
        <v>33</v>
      </c>
    </row>
    <row r="196" spans="1:5" x14ac:dyDescent="0.25">
      <c r="A196" s="116" t="s">
        <v>7</v>
      </c>
      <c r="B196" s="18"/>
      <c r="C196" s="117">
        <f t="shared" si="4"/>
        <v>42120</v>
      </c>
      <c r="D196" s="24">
        <v>42120</v>
      </c>
      <c r="E196" s="118" t="s">
        <v>33</v>
      </c>
    </row>
    <row r="197" spans="1:5" x14ac:dyDescent="0.25">
      <c r="A197" s="119" t="s">
        <v>8</v>
      </c>
      <c r="B197" s="18"/>
      <c r="C197" s="117">
        <f t="shared" si="4"/>
        <v>18431</v>
      </c>
      <c r="D197" s="24">
        <v>18431</v>
      </c>
      <c r="E197" s="118" t="s">
        <v>33</v>
      </c>
    </row>
    <row r="198" spans="1:5" ht="13.8" thickBot="1" x14ac:dyDescent="0.3">
      <c r="A198" s="119" t="s">
        <v>13</v>
      </c>
      <c r="B198" s="18"/>
      <c r="C198" s="117">
        <f t="shared" si="4"/>
        <v>23689</v>
      </c>
      <c r="D198" s="24">
        <v>23689</v>
      </c>
      <c r="E198" s="120" t="s">
        <v>33</v>
      </c>
    </row>
  </sheetData>
  <mergeCells count="2"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scale="65" fitToHeight="3" orientation="portrait" r:id="rId1"/>
  <rowBreaks count="2" manualBreakCount="2">
    <brk id="75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Sažetak </vt:lpstr>
      <vt:lpstr>P i R po ekonom klasif.</vt:lpstr>
      <vt:lpstr>P i R po izvorima</vt:lpstr>
      <vt:lpstr>Rashodi prema funkcijskoj klasi</vt:lpstr>
      <vt:lpstr> Račun financiranja</vt:lpstr>
      <vt:lpstr>Posebni dio</vt:lpstr>
      <vt:lpstr>' Račun financiranja'!Print_Area</vt:lpstr>
      <vt:lpstr>'P i R po ekonom klasif.'!Print_Area</vt:lpstr>
      <vt:lpstr>'P i R po izvorima'!Print_Area</vt:lpstr>
      <vt:lpstr>'Sažetak '!Print_Area</vt:lpstr>
      <vt:lpstr>'Posebni dio'!Print_Titles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KONSOLIDIRANI PRORAČUN - PROJEKCIJE</dc:title>
  <dc:creator>Butorac Kušić Lidija</dc:creator>
  <cp:lastModifiedBy>Butorac Kušić Lidija</cp:lastModifiedBy>
  <cp:lastPrinted>2026-05-18T13:25:25Z</cp:lastPrinted>
  <dcterms:created xsi:type="dcterms:W3CDTF">2026-05-13T07:44:24Z</dcterms:created>
  <dcterms:modified xsi:type="dcterms:W3CDTF">2026-05-28T10:06:53Z</dcterms:modified>
</cp:coreProperties>
</file>